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PLAN - GRAD\2020\"/>
    </mc:Choice>
  </mc:AlternateContent>
  <bookViews>
    <workbookView xWindow="0" yWindow="0" windowWidth="28800" windowHeight="1233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162" i="1" l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61" i="1"/>
  <c r="G160" i="1"/>
  <c r="F159" i="1"/>
  <c r="G159" i="1" s="1"/>
  <c r="G158" i="1" s="1"/>
  <c r="G157" i="1" s="1"/>
  <c r="F155" i="1"/>
  <c r="F154" i="1" s="1"/>
  <c r="F153" i="1" s="1"/>
  <c r="G156" i="1"/>
  <c r="G155" i="1" s="1"/>
  <c r="G154" i="1" s="1"/>
  <c r="G153" i="1" s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34" i="1"/>
  <c r="G124" i="1"/>
  <c r="G125" i="1"/>
  <c r="G126" i="1"/>
  <c r="G127" i="1"/>
  <c r="G128" i="1"/>
  <c r="G129" i="1"/>
  <c r="G130" i="1"/>
  <c r="G131" i="1"/>
  <c r="G132" i="1"/>
  <c r="G133" i="1"/>
  <c r="G123" i="1"/>
  <c r="F112" i="1"/>
  <c r="G112" i="1" s="1"/>
  <c r="G116" i="1"/>
  <c r="G115" i="1"/>
  <c r="F114" i="1"/>
  <c r="G114" i="1" s="1"/>
  <c r="F117" i="1"/>
  <c r="G120" i="1"/>
  <c r="F119" i="1"/>
  <c r="G119" i="1" s="1"/>
  <c r="G121" i="1"/>
  <c r="F121" i="1"/>
  <c r="G122" i="1"/>
  <c r="G118" i="1"/>
  <c r="G113" i="1"/>
  <c r="G107" i="1"/>
  <c r="G108" i="1"/>
  <c r="G109" i="1"/>
  <c r="G106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89" i="1"/>
  <c r="G88" i="1" s="1"/>
  <c r="F88" i="1"/>
  <c r="F87" i="1" s="1"/>
  <c r="G85" i="1"/>
  <c r="G84" i="1" s="1"/>
  <c r="F85" i="1"/>
  <c r="F84" i="1" s="1"/>
  <c r="G86" i="1"/>
  <c r="G83" i="1"/>
  <c r="G79" i="1"/>
  <c r="F79" i="1"/>
  <c r="F78" i="1" s="1"/>
  <c r="G80" i="1"/>
  <c r="F81" i="1"/>
  <c r="G82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1" i="1"/>
  <c r="G60" i="1"/>
  <c r="G59" i="1"/>
  <c r="G58" i="1" s="1"/>
  <c r="F58" i="1"/>
  <c r="G54" i="1"/>
  <c r="G55" i="1"/>
  <c r="G56" i="1"/>
  <c r="G57" i="1"/>
  <c r="G53" i="1"/>
  <c r="F52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5" i="1"/>
  <c r="F34" i="1"/>
  <c r="G23" i="1"/>
  <c r="G24" i="1"/>
  <c r="G25" i="1"/>
  <c r="G26" i="1"/>
  <c r="G27" i="1"/>
  <c r="G28" i="1"/>
  <c r="G29" i="1"/>
  <c r="G30" i="1"/>
  <c r="G31" i="1"/>
  <c r="G32" i="1"/>
  <c r="G33" i="1"/>
  <c r="G22" i="1"/>
  <c r="F21" i="1"/>
  <c r="G15" i="1"/>
  <c r="G16" i="1"/>
  <c r="G17" i="1"/>
  <c r="G18" i="1"/>
  <c r="G19" i="1"/>
  <c r="G20" i="1"/>
  <c r="G14" i="1"/>
  <c r="F13" i="1"/>
  <c r="G81" i="1" l="1"/>
  <c r="F12" i="1"/>
  <c r="G87" i="1"/>
  <c r="F111" i="1"/>
  <c r="G111" i="1" s="1"/>
  <c r="G110" i="1" s="1"/>
  <c r="F77" i="1"/>
  <c r="G78" i="1"/>
  <c r="G77" i="1" s="1"/>
  <c r="G117" i="1"/>
  <c r="F158" i="1"/>
  <c r="F157" i="1" s="1"/>
  <c r="G13" i="1"/>
  <c r="G52" i="1"/>
  <c r="G21" i="1"/>
  <c r="G34" i="1"/>
  <c r="F11" i="1"/>
  <c r="F10" i="1" s="1"/>
  <c r="F110" i="1" l="1"/>
  <c r="G76" i="1"/>
  <c r="F76" i="1"/>
  <c r="F9" i="1" s="1"/>
  <c r="F8" i="1" s="1"/>
  <c r="F7" i="1" s="1"/>
  <c r="F6" i="1" s="1"/>
  <c r="G12" i="1"/>
  <c r="G11" i="1" s="1"/>
  <c r="G10" i="1" s="1"/>
  <c r="G9" i="1" s="1"/>
  <c r="G8" i="1" s="1"/>
  <c r="G7" i="1" s="1"/>
  <c r="G6" i="1" s="1"/>
</calcChain>
</file>

<file path=xl/sharedStrings.xml><?xml version="1.0" encoding="utf-8"?>
<sst xmlns="http://schemas.openxmlformats.org/spreadsheetml/2006/main" count="628" uniqueCount="209">
  <si>
    <t>Aktivnost</t>
  </si>
  <si>
    <t>Izvor fin.</t>
  </si>
  <si>
    <t>Konto</t>
  </si>
  <si>
    <t>Naziv</t>
  </si>
  <si>
    <t>UPRAVNI ODJEL ZA OBRAZOVANJE, ŠPORT, SOCIJALNU SKRB I CIVILNO DRUŠTVO</t>
  </si>
  <si>
    <t>31</t>
  </si>
  <si>
    <t>OSNOVNO ŠKOLSTVO</t>
  </si>
  <si>
    <t>OŠ ANTUNA MASLE – ORAŠAC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</si>
  <si>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</si>
  <si>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</si>
  <si>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</si>
  <si>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</si>
  <si>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</si>
  <si>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</t>
  </si>
  <si>
    <t>Naknade troškova zaposlenima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</si>
  <si>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</si>
  <si>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</si>
  <si>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</si>
  <si>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</si>
  <si>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</si>
  <si>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</si>
  <si>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32119</t>
  </si>
  <si>
    <t>Ostali rashodi za službena putovanja</t>
  </si>
  <si>
    <t>32131</t>
  </si>
  <si>
    <t>Seminari, savjetovanja i simpoziji</t>
  </si>
  <si>
    <t>32132</t>
  </si>
  <si>
    <t>Tečajevi i stručni ispiti</t>
  </si>
  <si>
    <t>32141</t>
  </si>
  <si>
    <t>Naknada za korištenje privatnog automobila u službene svrhe</t>
  </si>
  <si>
    <t>322</t>
  </si>
  <si>
    <t>Rashodi za materijal i energiju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</si>
  <si>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</si>
  <si>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</si>
  <si>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</si>
  <si>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</si>
  <si>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</si>
  <si>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</si>
  <si>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</si>
  <si>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</si>
  <si>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</si>
  <si>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</si>
  <si>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32226</t>
  </si>
  <si>
    <t>Lijekovi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</si>
  <si>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</si>
  <si>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</si>
  <si>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</si>
  <si>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</si>
  <si>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</si>
  <si>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</si>
  <si>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</si>
  <si>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</si>
  <si>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32251</t>
  </si>
  <si>
    <t>Sitni inventar</t>
  </si>
  <si>
    <t>32271</t>
  </si>
  <si>
    <t>Službena, radna i zaštitna odjeća i obuća</t>
  </si>
  <si>
    <t>323</t>
  </si>
  <si>
    <t>Rashodi za usluge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</si>
  <si>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</si>
  <si>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</si>
  <si>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</si>
  <si>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</si>
  <si>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</si>
  <si>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</si>
  <si>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</si>
  <si>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</si>
  <si>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</si>
  <si>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</si>
  <si>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</si>
  <si>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</si>
  <si>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</si>
  <si>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</si>
  <si>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</si>
  <si>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</si>
  <si>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</si>
  <si>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</si>
  <si>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</si>
  <si>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</si>
  <si>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32359</t>
  </si>
  <si>
    <t>Ostale najamnine i zakupnine</t>
  </si>
  <si>
    <t>32361</t>
  </si>
  <si>
    <t>Obvezni i preventivni zdravstveni pregledi zaposlenika</t>
  </si>
  <si>
    <t>32372</t>
  </si>
  <si>
    <t>Ugovori o djelu</t>
  </si>
  <si>
    <t>32381</t>
  </si>
  <si>
    <t>Usluge ažuriranja računalnih baza</t>
  </si>
  <si>
    <t>32391</t>
  </si>
  <si>
    <t>Grafičke i tiskarske usluge, usluge kopiranja i uvezivanja i slično</t>
  </si>
  <si>
    <t>32396</t>
  </si>
  <si>
    <t>Usluge čuvanja imovine i obveza</t>
  </si>
  <si>
    <t>32399</t>
  </si>
  <si>
    <t>Ostale nespomenute usluge</t>
  </si>
  <si>
    <t>329</t>
  </si>
  <si>
    <t>Ostali nespomenuti rashodi poslovanja</t>
  </si>
  <si>
    <t>32922</t>
  </si>
  <si>
    <t>Premije osiguranja ostale imovine</t>
  </si>
  <si>
    <t>32931</t>
  </si>
  <si>
    <t>Reprezentacija</t>
  </si>
  <si>
    <t>32941</t>
  </si>
  <si>
    <t>Tuzemne članarine</t>
  </si>
  <si>
    <t>32991</t>
  </si>
  <si>
    <t>Rashodi protokola</t>
  </si>
  <si>
    <t>32999</t>
  </si>
  <si>
    <t>343</t>
  </si>
  <si>
    <t>Ostali financijski rashodi</t>
  </si>
  <si>
    <t>34311</t>
  </si>
  <si>
    <t>Usluge banaka</t>
  </si>
  <si>
    <t>34312</t>
  </si>
  <si>
    <t>Usluge platnog prometa</t>
  </si>
  <si>
    <t>18054004</t>
  </si>
  <si>
    <t>REDOVNA DJELATNOST OSNOVNOG OBRAZOVANJA</t>
  </si>
  <si>
    <t>49</t>
  </si>
  <si>
    <t>Pomoći iz državnog proračuna za plaće te ostale rashode za zaposlene</t>
  </si>
  <si>
    <t>311</t>
  </si>
  <si>
    <t>Plaće</t>
  </si>
  <si>
    <t>31111</t>
  </si>
  <si>
    <t>Plaće za zaposlene</t>
  </si>
  <si>
    <t>312</t>
  </si>
  <si>
    <t>Ostali rashodi za zaposlene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</si>
  <si>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</si>
  <si>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</si>
  <si>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</si>
  <si>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</si>
  <si>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</si>
  <si>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</si>
  <si>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</si>
  <si>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</si>
  <si>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</si>
  <si>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</si>
  <si>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</si>
  <si>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</si>
  <si>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</t>
  </si>
  <si>
    <t>Doprinosi na plaće</t>
  </si>
  <si>
    <t>31321</t>
  </si>
  <si>
    <t>Doprinosi za obvezno zdravstveno osiguranje</t>
  </si>
  <si>
    <t>32121</t>
  </si>
  <si>
    <t>Naknade za prijevoz na posao i s posla</t>
  </si>
  <si>
    <t>18055</t>
  </si>
  <si>
    <t>DECENTRALIZIRANE FUNKCIJE - IZNAD MINIMALNOG FINANCIJSKOG STANDARDA</t>
  </si>
  <si>
    <t>18055002</t>
  </si>
  <si>
    <t>OSTALI PROJEKTI U OSNOVNOM ŠKOLSTVU</t>
  </si>
  <si>
    <t>11</t>
  </si>
  <si>
    <t>Opći prihodi i primici</t>
  </si>
  <si>
    <t>372</t>
  </si>
  <si>
    <t>Ostale naknade građanima i kućanstvima iz proračuna</t>
  </si>
  <si>
    <t>37219</t>
  </si>
  <si>
    <t>Ostale naknade iz proračuna u novcu</t>
  </si>
  <si>
    <t>37221</t>
  </si>
  <si>
    <t>Sufinanciranje cijene prijevoza</t>
  </si>
  <si>
    <t>29</t>
  </si>
  <si>
    <t>Višak / manjak  prihoda proračunskih korisnika</t>
  </si>
  <si>
    <t>424</t>
  </si>
  <si>
    <t>Knjige, umjetnička djela i ostale izložbene vrijednosti</t>
  </si>
  <si>
    <t>42411</t>
  </si>
  <si>
    <t>Knjige u knjižnici</t>
  </si>
  <si>
    <t>55</t>
  </si>
  <si>
    <t>Donacije i ostali namjenski prihodi proračunskih korisnika</t>
  </si>
  <si>
    <t>31112</t>
  </si>
  <si>
    <t>Plaće za vježbenike</t>
  </si>
  <si>
    <t>324</t>
  </si>
  <si>
    <t>Naknade troškova osobama izvan radnog odnosa</t>
  </si>
  <si>
    <t>32412</t>
  </si>
  <si>
    <t>Naknade ostalih  troškova</t>
  </si>
  <si>
    <t>37224</t>
  </si>
  <si>
    <t>Prehrana</t>
  </si>
  <si>
    <t>422</t>
  </si>
  <si>
    <t>Postrojenja i oprema</t>
  </si>
  <si>
    <t>42211</t>
  </si>
  <si>
    <t>Računala i računalna oprema</t>
  </si>
  <si>
    <t>42273</t>
  </si>
  <si>
    <t>Oprema</t>
  </si>
  <si>
    <t>18055003</t>
  </si>
  <si>
    <t>GLAZBENO OBRAZOVANJE</t>
  </si>
  <si>
    <t>18055006</t>
  </si>
  <si>
    <t>PRODUŽENI BORAVAK</t>
  </si>
  <si>
    <t>18055023</t>
  </si>
  <si>
    <t>STRUČNO RAZVOJNE SLUŽBE</t>
  </si>
  <si>
    <t>18055036</t>
  </si>
  <si>
    <t>ASISTENT U NASTAVI</t>
  </si>
  <si>
    <t>44</t>
  </si>
  <si>
    <t>EU fondovi-pomoći</t>
  </si>
  <si>
    <t>18055038</t>
  </si>
  <si>
    <t>DODATNA NASTAVA</t>
  </si>
  <si>
    <t>18055039</t>
  </si>
  <si>
    <t>NABAVA ŠKOLSKIH UDŽBENIKA</t>
  </si>
  <si>
    <t>18055040</t>
  </si>
  <si>
    <t>SHEMA ŠKOLSKOG VOĆA</t>
  </si>
  <si>
    <t>32224</t>
  </si>
  <si>
    <t>Namirnice</t>
  </si>
  <si>
    <t>18056</t>
  </si>
  <si>
    <t>KAPITALNO ULAGANJE U ŠKOLSTVO - MINIMALNI FINANCIJSKI STANDARD</t>
  </si>
  <si>
    <t>18056002</t>
  </si>
  <si>
    <t>ŠKOLSKA OPREMA</t>
  </si>
  <si>
    <t>42231</t>
  </si>
  <si>
    <t>Oprema za grijanje, ventilaciju i hlađenje</t>
  </si>
  <si>
    <t>42253</t>
  </si>
  <si>
    <t>Strojevi za obradu zemljišta</t>
  </si>
  <si>
    <t>18057</t>
  </si>
  <si>
    <t>KAPITALNO ULAGANJE U ŠKOLSTVO - IZNAD MINIMALNOG FINANCIJSKOG STANDARDA</t>
  </si>
  <si>
    <t>18057001</t>
  </si>
  <si>
    <t>25</t>
  </si>
  <si>
    <t>Vlastiti prihodi proračunskih korisnika</t>
  </si>
  <si>
    <t>Konačni plan</t>
  </si>
  <si>
    <t>OSNOVNA ŠKOLA ANTUNA MASLE ORAŠAC</t>
  </si>
  <si>
    <t>REBALANS FINANCIJSKOG PLANA ZA 2020. GODINU</t>
  </si>
  <si>
    <t>povećanje/ smanjenje
(+/-)</t>
  </si>
  <si>
    <t>Glava 8-31</t>
  </si>
  <si>
    <t>Razdjel: 8</t>
  </si>
  <si>
    <t>Sveukupno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</si>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</sst>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0.00#####"/>
    <numFmt numFmtId="165" formatCode="#,##0.00000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3" borderId="0" xfId="0" applyFont="1" applyFill="1"/>
    <xf numFmtId="164" fontId="2" fillId="3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5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workbookViewId="0">
      <pane ySplit="5" topLeftCell="A6" activePane="bottomLeft" state="frozen"/>
      <selection pane="bottomLeft" activeCell="E6" sqref="E6"/>
    </sheetView>
  </sheetViews>
  <sheetFormatPr defaultRowHeight="15" x14ac:dyDescent="0.25"/>
  <cols>
    <col min="1" max="1" width="9.85546875" bestFit="1" customWidth="1" collapsed="1"/>
    <col min="2" max="2" width="6.85546875" customWidth="1" collapsed="1"/>
    <col min="3" max="3" width="6.85546875" bestFit="1" customWidth="1" collapsed="1"/>
    <col min="4" max="4" width="71.28515625" customWidth="1" collapsed="1"/>
    <col min="5" max="5" width="12.7109375" bestFit="1" customWidth="1" collapsed="1"/>
    <col min="6" max="6" width="14.7109375" customWidth="1" collapsed="1"/>
    <col min="7" max="7" width="16.7109375" customWidth="1" collapsed="1"/>
    <col min="11" max="11" width="15" customWidth="1"/>
  </cols>
  <sheetData>
    <row r="1" spans="1:7" x14ac:dyDescent="0.25">
      <c r="A1" s="20" t="s">
        <v>202</v>
      </c>
    </row>
    <row r="3" spans="1:7" x14ac:dyDescent="0.25">
      <c r="A3" s="21" t="s">
        <v>203</v>
      </c>
      <c r="B3" s="21"/>
      <c r="C3" s="21"/>
      <c r="D3" s="21"/>
      <c r="E3" s="21"/>
      <c r="F3" s="21"/>
      <c r="G3" s="21"/>
    </row>
    <row r="5" spans="1:7" ht="47.25" customHeight="1" x14ac:dyDescent="0.25">
      <c r="A5" s="15" t="s">
        <v>0</v>
      </c>
      <c r="B5" s="18" t="s">
        <v>1</v>
      </c>
      <c r="C5" s="15" t="s">
        <v>2</v>
      </c>
      <c r="D5" s="15" t="s">
        <v>3</v>
      </c>
      <c r="E5" s="15" t="s">
        <v>208</v>
      </c>
      <c r="F5" s="5" t="s">
        <v>204</v>
      </c>
      <c r="G5" s="16" t="s">
        <v>201</v>
      </c>
    </row>
    <row r="6" spans="1:7" x14ac:dyDescent="0.25">
      <c r="A6" s="1" t="s">
        <v>207</v>
      </c>
      <c r="B6" s="1"/>
      <c r="C6" s="1"/>
      <c r="D6" s="1"/>
      <c r="E6" s="2">
        <v>4589700</v>
      </c>
      <c r="F6" s="2">
        <f t="shared" ref="F6:G8" si="0">F7</f>
        <v>-46700</v>
      </c>
      <c r="G6" s="2">
        <f t="shared" si="0"/>
        <v>4543000</v>
      </c>
    </row>
    <row r="7" spans="1:7" s="6" customFormat="1" x14ac:dyDescent="0.25">
      <c r="A7" s="6" t="s">
        <v>206</v>
      </c>
      <c r="D7" s="6" t="s">
        <v>4</v>
      </c>
      <c r="E7" s="7">
        <v>4589700</v>
      </c>
      <c r="F7" s="7">
        <f t="shared" si="0"/>
        <v>-46700</v>
      </c>
      <c r="G7" s="7">
        <f t="shared" si="0"/>
        <v>4543000</v>
      </c>
    </row>
    <row r="8" spans="1:7" s="6" customFormat="1" x14ac:dyDescent="0.25">
      <c r="A8" s="19" t="s">
        <v>205</v>
      </c>
      <c r="B8" s="8"/>
      <c r="C8" s="8"/>
      <c r="D8" s="8" t="s">
        <v>6</v>
      </c>
      <c r="E8" s="9">
        <v>4589700</v>
      </c>
      <c r="F8" s="9">
        <f t="shared" si="0"/>
        <v>-46700</v>
      </c>
      <c r="G8" s="9">
        <f t="shared" si="0"/>
        <v>4543000</v>
      </c>
    </row>
    <row r="9" spans="1:7" s="6" customFormat="1" x14ac:dyDescent="0.25">
      <c r="A9" s="17">
        <v>11994</v>
      </c>
      <c r="D9" s="6" t="s">
        <v>7</v>
      </c>
      <c r="E9" s="7">
        <v>4589700</v>
      </c>
      <c r="F9" s="7">
        <f>SUM(F10+F76+F161+F170)</f>
        <v>-46700</v>
      </c>
      <c r="G9" s="7">
        <f>SUM(G10+G76+G161+G170)</f>
        <v>4543000</v>
      </c>
    </row>
    <row r="10" spans="1:7" s="6" customFormat="1" x14ac:dyDescent="0.25">
      <c r="A10" s="8" t="s">
        <v>8</v>
      </c>
      <c r="B10" s="8"/>
      <c r="C10" s="8"/>
      <c r="D10" s="8" t="s">
        <v>9</v>
      </c>
      <c r="E10" s="9">
        <v>3767500</v>
      </c>
      <c r="F10" s="9">
        <f>SUM(F11+F61)</f>
        <v>0</v>
      </c>
      <c r="G10" s="9">
        <f>SUM(G11+G61)</f>
        <v>3767500</v>
      </c>
    </row>
    <row r="11" spans="1:7" s="6" customFormat="1" x14ac:dyDescent="0.25">
      <c r="A11" s="6" t="s">
        <v>10</v>
      </c>
      <c r="D11" s="6" t="s">
        <v>11</v>
      </c>
      <c r="E11" s="7">
        <v>384000</v>
      </c>
      <c r="F11" s="7">
        <f>F12</f>
        <v>0</v>
      </c>
      <c r="G11" s="7">
        <f>G12</f>
        <v>384000</v>
      </c>
    </row>
    <row r="12" spans="1:7" s="6" customFormat="1" x14ac:dyDescent="0.25">
      <c r="A12" s="8" t="s">
        <v>10</v>
      </c>
      <c r="B12" s="8" t="s">
        <v>5</v>
      </c>
      <c r="C12" s="8"/>
      <c r="D12" s="8" t="s">
        <v>12</v>
      </c>
      <c r="E12" s="9">
        <v>384000</v>
      </c>
      <c r="F12" s="9">
        <f>SUM(F13+F21+F34+F52+F58)</f>
        <v>0</v>
      </c>
      <c r="G12" s="9">
        <f>SUM(G13+G21+G34+G52+G58)</f>
        <v>384000</v>
      </c>
    </row>
    <row r="13" spans="1:7" s="6" customFormat="1" x14ac:dyDescent="0.25">
      <c r="A13" s="6" t="s">
        <v>10</v>
      </c>
      <c r="B13" s="6" t="s">
        <v>5</v>
      </c>
      <c r="C13" s="6" t="s">
        <v>13</v>
      </c>
      <c r="D13" s="6" t="s">
        <v>14</v>
      </c>
      <c r="E13" s="7">
        <v>23500</v>
      </c>
      <c r="F13" s="7">
        <f>SUM(F14:F20)</f>
        <v>-16000</v>
      </c>
      <c r="G13" s="7">
        <f>SUM(G14:G20)</f>
        <v>7500</v>
      </c>
    </row>
    <row r="14" spans="1:7" x14ac:dyDescent="0.25">
      <c r="A14" s="1" t="s">
        <v>10</v>
      </c>
      <c r="B14" s="1" t="s">
        <v>5</v>
      </c>
      <c r="C14" s="1" t="s">
        <v>15</v>
      </c>
      <c r="D14" s="1" t="s">
        <v>16</v>
      </c>
      <c r="E14" s="2">
        <v>6500</v>
      </c>
      <c r="F14" s="2">
        <v>-6500</v>
      </c>
      <c r="G14" s="2">
        <f t="shared" ref="G14:G20" si="1">SUM(E14+F14)</f>
        <v>0</v>
      </c>
    </row>
    <row r="15" spans="1:7" x14ac:dyDescent="0.25">
      <c r="A15" t="s">
        <v>10</v>
      </c>
      <c r="B15" t="s">
        <v>5</v>
      </c>
      <c r="C15" t="s">
        <v>17</v>
      </c>
      <c r="D15" t="s">
        <v>18</v>
      </c>
      <c r="E15" s="3">
        <v>3000</v>
      </c>
      <c r="F15" s="3">
        <v>-3000</v>
      </c>
      <c r="G15" s="10">
        <f t="shared" si="1"/>
        <v>0</v>
      </c>
    </row>
    <row r="16" spans="1:7" x14ac:dyDescent="0.25">
      <c r="A16" s="1" t="s">
        <v>10</v>
      </c>
      <c r="B16" s="1" t="s">
        <v>5</v>
      </c>
      <c r="C16" s="1" t="s">
        <v>19</v>
      </c>
      <c r="D16" s="1" t="s">
        <v>20</v>
      </c>
      <c r="E16" s="2">
        <v>3000</v>
      </c>
      <c r="F16" s="2">
        <v>-3000</v>
      </c>
      <c r="G16" s="2">
        <f t="shared" si="1"/>
        <v>0</v>
      </c>
    </row>
    <row r="17" spans="1:7" x14ac:dyDescent="0.25">
      <c r="A17" t="s">
        <v>10</v>
      </c>
      <c r="B17" t="s">
        <v>5</v>
      </c>
      <c r="C17" t="s">
        <v>21</v>
      </c>
      <c r="D17" t="s">
        <v>22</v>
      </c>
      <c r="E17" s="3">
        <v>500</v>
      </c>
      <c r="F17" s="3">
        <v>-500</v>
      </c>
      <c r="G17" s="10">
        <f t="shared" si="1"/>
        <v>0</v>
      </c>
    </row>
    <row r="18" spans="1:7" x14ac:dyDescent="0.25">
      <c r="A18" s="1" t="s">
        <v>10</v>
      </c>
      <c r="B18" s="1" t="s">
        <v>5</v>
      </c>
      <c r="C18" s="1" t="s">
        <v>23</v>
      </c>
      <c r="D18" s="1" t="s">
        <v>24</v>
      </c>
      <c r="E18" s="2">
        <v>2000</v>
      </c>
      <c r="F18" s="2">
        <v>-2000</v>
      </c>
      <c r="G18" s="2">
        <f t="shared" si="1"/>
        <v>0</v>
      </c>
    </row>
    <row r="19" spans="1:7" x14ac:dyDescent="0.25">
      <c r="A19" t="s">
        <v>10</v>
      </c>
      <c r="B19" t="s">
        <v>5</v>
      </c>
      <c r="C19" t="s">
        <v>25</v>
      </c>
      <c r="D19" t="s">
        <v>26</v>
      </c>
      <c r="E19" s="3">
        <v>1000</v>
      </c>
      <c r="F19" s="3">
        <v>-1000</v>
      </c>
      <c r="G19" s="10">
        <f t="shared" si="1"/>
        <v>0</v>
      </c>
    </row>
    <row r="20" spans="1:7" x14ac:dyDescent="0.25">
      <c r="A20" s="1" t="s">
        <v>10</v>
      </c>
      <c r="B20" s="1" t="s">
        <v>5</v>
      </c>
      <c r="C20" s="1" t="s">
        <v>27</v>
      </c>
      <c r="D20" s="1" t="s">
        <v>28</v>
      </c>
      <c r="E20" s="2">
        <v>7500</v>
      </c>
      <c r="F20" s="2">
        <v>0</v>
      </c>
      <c r="G20" s="2">
        <f t="shared" si="1"/>
        <v>7500</v>
      </c>
    </row>
    <row r="21" spans="1:7" s="6" customFormat="1" x14ac:dyDescent="0.25">
      <c r="A21" s="6" t="s">
        <v>10</v>
      </c>
      <c r="B21" s="6" t="s">
        <v>5</v>
      </c>
      <c r="C21" s="6" t="s">
        <v>29</v>
      </c>
      <c r="D21" s="6" t="s">
        <v>30</v>
      </c>
      <c r="E21" s="7">
        <v>142600</v>
      </c>
      <c r="F21" s="7">
        <f>SUM(F22:F33)</f>
        <v>-21000</v>
      </c>
      <c r="G21" s="7">
        <f>SUM(G22:G33)</f>
        <v>121600</v>
      </c>
    </row>
    <row r="22" spans="1:7" x14ac:dyDescent="0.25">
      <c r="A22" s="1" t="s">
        <v>10</v>
      </c>
      <c r="B22" s="1" t="s">
        <v>5</v>
      </c>
      <c r="C22" s="1" t="s">
        <v>31</v>
      </c>
      <c r="D22" s="1" t="s">
        <v>32</v>
      </c>
      <c r="E22" s="2">
        <v>20900</v>
      </c>
      <c r="F22" s="2">
        <v>-8000</v>
      </c>
      <c r="G22" s="2">
        <f t="shared" ref="G22:G33" si="2">SUM(E22+F22)</f>
        <v>12900</v>
      </c>
    </row>
    <row r="23" spans="1:7" x14ac:dyDescent="0.25">
      <c r="A23" t="s">
        <v>10</v>
      </c>
      <c r="B23" t="s">
        <v>5</v>
      </c>
      <c r="C23" t="s">
        <v>33</v>
      </c>
      <c r="D23" t="s">
        <v>34</v>
      </c>
      <c r="E23" s="3">
        <v>5000</v>
      </c>
      <c r="F23" s="3">
        <v>-2500</v>
      </c>
      <c r="G23" s="10">
        <f t="shared" si="2"/>
        <v>2500</v>
      </c>
    </row>
    <row r="24" spans="1:7" x14ac:dyDescent="0.25">
      <c r="A24" s="1" t="s">
        <v>10</v>
      </c>
      <c r="B24" s="1" t="s">
        <v>5</v>
      </c>
      <c r="C24" s="1" t="s">
        <v>35</v>
      </c>
      <c r="D24" s="1" t="s">
        <v>36</v>
      </c>
      <c r="E24" s="2">
        <v>11500</v>
      </c>
      <c r="F24" s="2">
        <v>7000</v>
      </c>
      <c r="G24" s="2">
        <f t="shared" si="2"/>
        <v>18500</v>
      </c>
    </row>
    <row r="25" spans="1:7" x14ac:dyDescent="0.25">
      <c r="A25" t="s">
        <v>10</v>
      </c>
      <c r="B25" t="s">
        <v>5</v>
      </c>
      <c r="C25" t="s">
        <v>37</v>
      </c>
      <c r="D25" t="s">
        <v>38</v>
      </c>
      <c r="E25" s="3">
        <v>13500</v>
      </c>
      <c r="F25" s="3">
        <v>-6000</v>
      </c>
      <c r="G25" s="10">
        <f t="shared" si="2"/>
        <v>7500</v>
      </c>
    </row>
    <row r="26" spans="1:7" x14ac:dyDescent="0.25">
      <c r="A26" s="1" t="s">
        <v>10</v>
      </c>
      <c r="B26" s="1" t="s">
        <v>5</v>
      </c>
      <c r="C26" s="1" t="s">
        <v>39</v>
      </c>
      <c r="D26" s="1" t="s">
        <v>40</v>
      </c>
      <c r="E26" s="2">
        <v>15500</v>
      </c>
      <c r="F26" s="2">
        <v>5000</v>
      </c>
      <c r="G26" s="2">
        <f t="shared" si="2"/>
        <v>20500</v>
      </c>
    </row>
    <row r="27" spans="1:7" x14ac:dyDescent="0.25">
      <c r="A27" t="s">
        <v>10</v>
      </c>
      <c r="B27" t="s">
        <v>5</v>
      </c>
      <c r="C27" t="s">
        <v>41</v>
      </c>
      <c r="D27" t="s">
        <v>42</v>
      </c>
      <c r="E27" s="3">
        <v>1000</v>
      </c>
      <c r="F27" s="3"/>
      <c r="G27" s="10">
        <f t="shared" si="2"/>
        <v>1000</v>
      </c>
    </row>
    <row r="28" spans="1:7" x14ac:dyDescent="0.25">
      <c r="A28" s="1" t="s">
        <v>10</v>
      </c>
      <c r="B28" s="1" t="s">
        <v>5</v>
      </c>
      <c r="C28" s="1" t="s">
        <v>43</v>
      </c>
      <c r="D28" s="1" t="s">
        <v>44</v>
      </c>
      <c r="E28" s="2">
        <v>28000</v>
      </c>
      <c r="F28" s="2"/>
      <c r="G28" s="2">
        <f t="shared" si="2"/>
        <v>28000</v>
      </c>
    </row>
    <row r="29" spans="1:7" x14ac:dyDescent="0.25">
      <c r="A29" t="s">
        <v>10</v>
      </c>
      <c r="B29" t="s">
        <v>5</v>
      </c>
      <c r="C29" t="s">
        <v>45</v>
      </c>
      <c r="D29" t="s">
        <v>46</v>
      </c>
      <c r="E29" s="3">
        <v>500</v>
      </c>
      <c r="F29" s="3"/>
      <c r="G29" s="10">
        <f t="shared" si="2"/>
        <v>500</v>
      </c>
    </row>
    <row r="30" spans="1:7" x14ac:dyDescent="0.25">
      <c r="A30" s="1" t="s">
        <v>10</v>
      </c>
      <c r="B30" s="1" t="s">
        <v>5</v>
      </c>
      <c r="C30" s="1" t="s">
        <v>47</v>
      </c>
      <c r="D30" s="1" t="s">
        <v>48</v>
      </c>
      <c r="E30" s="2">
        <v>24000</v>
      </c>
      <c r="F30" s="2">
        <v>-4000</v>
      </c>
      <c r="G30" s="2">
        <f t="shared" si="2"/>
        <v>20000</v>
      </c>
    </row>
    <row r="31" spans="1:7" x14ac:dyDescent="0.25">
      <c r="A31" t="s">
        <v>10</v>
      </c>
      <c r="B31" t="s">
        <v>5</v>
      </c>
      <c r="C31" t="s">
        <v>49</v>
      </c>
      <c r="D31" t="s">
        <v>50</v>
      </c>
      <c r="E31" s="3">
        <v>5000</v>
      </c>
      <c r="F31" s="3"/>
      <c r="G31" s="10">
        <f t="shared" si="2"/>
        <v>5000</v>
      </c>
    </row>
    <row r="32" spans="1:7" x14ac:dyDescent="0.25">
      <c r="A32" s="1" t="s">
        <v>10</v>
      </c>
      <c r="B32" s="1" t="s">
        <v>5</v>
      </c>
      <c r="C32" s="1" t="s">
        <v>51</v>
      </c>
      <c r="D32" s="1" t="s">
        <v>52</v>
      </c>
      <c r="E32" s="2">
        <v>14700</v>
      </c>
      <c r="F32" s="2">
        <v>-11000</v>
      </c>
      <c r="G32" s="2">
        <f t="shared" si="2"/>
        <v>3700</v>
      </c>
    </row>
    <row r="33" spans="1:7" x14ac:dyDescent="0.25">
      <c r="A33" t="s">
        <v>10</v>
      </c>
      <c r="B33" t="s">
        <v>5</v>
      </c>
      <c r="C33" t="s">
        <v>53</v>
      </c>
      <c r="D33" t="s">
        <v>54</v>
      </c>
      <c r="E33" s="3">
        <v>3000</v>
      </c>
      <c r="F33" s="3">
        <v>-1500</v>
      </c>
      <c r="G33" s="10">
        <f t="shared" si="2"/>
        <v>1500</v>
      </c>
    </row>
    <row r="34" spans="1:7" s="6" customFormat="1" x14ac:dyDescent="0.25">
      <c r="A34" s="8" t="s">
        <v>10</v>
      </c>
      <c r="B34" s="8" t="s">
        <v>5</v>
      </c>
      <c r="C34" s="8" t="s">
        <v>55</v>
      </c>
      <c r="D34" s="8" t="s">
        <v>56</v>
      </c>
      <c r="E34" s="9">
        <v>198200</v>
      </c>
      <c r="F34" s="9">
        <f>SUM(F35:F51)</f>
        <v>39500</v>
      </c>
      <c r="G34" s="9">
        <f>SUM(G35:G51)</f>
        <v>237700</v>
      </c>
    </row>
    <row r="35" spans="1:7" x14ac:dyDescent="0.25">
      <c r="A35" t="s">
        <v>10</v>
      </c>
      <c r="B35" t="s">
        <v>5</v>
      </c>
      <c r="C35" t="s">
        <v>57</v>
      </c>
      <c r="D35" t="s">
        <v>58</v>
      </c>
      <c r="E35" s="3">
        <v>8000</v>
      </c>
      <c r="F35" s="3"/>
      <c r="G35" s="3">
        <f t="shared" ref="G35:G51" si="3">SUM(E35+F35)</f>
        <v>8000</v>
      </c>
    </row>
    <row r="36" spans="1:7" x14ac:dyDescent="0.25">
      <c r="A36" s="1" t="s">
        <v>10</v>
      </c>
      <c r="B36" s="1" t="s">
        <v>5</v>
      </c>
      <c r="C36" s="1" t="s">
        <v>59</v>
      </c>
      <c r="D36" s="1" t="s">
        <v>60</v>
      </c>
      <c r="E36" s="2">
        <v>2000</v>
      </c>
      <c r="F36" s="2"/>
      <c r="G36" s="11">
        <f t="shared" si="3"/>
        <v>2000</v>
      </c>
    </row>
    <row r="37" spans="1:7" x14ac:dyDescent="0.25">
      <c r="A37" t="s">
        <v>10</v>
      </c>
      <c r="B37" t="s">
        <v>5</v>
      </c>
      <c r="C37" t="s">
        <v>61</v>
      </c>
      <c r="D37" t="s">
        <v>62</v>
      </c>
      <c r="E37" s="3">
        <v>2000</v>
      </c>
      <c r="F37" s="3">
        <v>-1500</v>
      </c>
      <c r="G37" s="3">
        <f t="shared" si="3"/>
        <v>500</v>
      </c>
    </row>
    <row r="38" spans="1:7" x14ac:dyDescent="0.25">
      <c r="A38" s="1" t="s">
        <v>10</v>
      </c>
      <c r="B38" s="1" t="s">
        <v>5</v>
      </c>
      <c r="C38" s="1" t="s">
        <v>63</v>
      </c>
      <c r="D38" s="1" t="s">
        <v>64</v>
      </c>
      <c r="E38" s="2">
        <v>52100</v>
      </c>
      <c r="F38" s="2">
        <v>38900</v>
      </c>
      <c r="G38" s="11">
        <f t="shared" si="3"/>
        <v>91000</v>
      </c>
    </row>
    <row r="39" spans="1:7" x14ac:dyDescent="0.25">
      <c r="A39" t="s">
        <v>10</v>
      </c>
      <c r="B39" t="s">
        <v>5</v>
      </c>
      <c r="C39" t="s">
        <v>65</v>
      </c>
      <c r="D39" t="s">
        <v>66</v>
      </c>
      <c r="E39" s="3">
        <v>49500</v>
      </c>
      <c r="F39" s="3">
        <v>8000</v>
      </c>
      <c r="G39" s="3">
        <f t="shared" si="3"/>
        <v>57500</v>
      </c>
    </row>
    <row r="40" spans="1:7" x14ac:dyDescent="0.25">
      <c r="A40" s="1" t="s">
        <v>10</v>
      </c>
      <c r="B40" s="1" t="s">
        <v>5</v>
      </c>
      <c r="C40" s="1" t="s">
        <v>67</v>
      </c>
      <c r="D40" s="1" t="s">
        <v>68</v>
      </c>
      <c r="E40" s="2">
        <v>10000</v>
      </c>
      <c r="F40" s="2"/>
      <c r="G40" s="11">
        <f t="shared" si="3"/>
        <v>10000</v>
      </c>
    </row>
    <row r="41" spans="1:7" x14ac:dyDescent="0.25">
      <c r="A41" t="s">
        <v>10</v>
      </c>
      <c r="B41" t="s">
        <v>5</v>
      </c>
      <c r="C41" t="s">
        <v>69</v>
      </c>
      <c r="D41" t="s">
        <v>70</v>
      </c>
      <c r="E41" s="3">
        <v>9000</v>
      </c>
      <c r="F41" s="3"/>
      <c r="G41" s="3">
        <f t="shared" si="3"/>
        <v>9000</v>
      </c>
    </row>
    <row r="42" spans="1:7" x14ac:dyDescent="0.25">
      <c r="A42" s="1" t="s">
        <v>10</v>
      </c>
      <c r="B42" s="1" t="s">
        <v>5</v>
      </c>
      <c r="C42" s="1" t="s">
        <v>71</v>
      </c>
      <c r="D42" s="1" t="s">
        <v>72</v>
      </c>
      <c r="E42" s="2">
        <v>4000</v>
      </c>
      <c r="F42" s="2"/>
      <c r="G42" s="11">
        <f t="shared" si="3"/>
        <v>4000</v>
      </c>
    </row>
    <row r="43" spans="1:7" x14ac:dyDescent="0.25">
      <c r="A43" t="s">
        <v>10</v>
      </c>
      <c r="B43" t="s">
        <v>5</v>
      </c>
      <c r="C43" t="s">
        <v>73</v>
      </c>
      <c r="D43" t="s">
        <v>74</v>
      </c>
      <c r="E43" s="3">
        <v>13500</v>
      </c>
      <c r="F43" s="3"/>
      <c r="G43" s="3">
        <f t="shared" si="3"/>
        <v>13500</v>
      </c>
    </row>
    <row r="44" spans="1:7" x14ac:dyDescent="0.25">
      <c r="A44" s="1" t="s">
        <v>10</v>
      </c>
      <c r="B44" s="1" t="s">
        <v>5</v>
      </c>
      <c r="C44" s="1" t="s">
        <v>75</v>
      </c>
      <c r="D44" s="1" t="s">
        <v>76</v>
      </c>
      <c r="E44" s="2">
        <v>15000</v>
      </c>
      <c r="F44" s="2"/>
      <c r="G44" s="11">
        <f t="shared" si="3"/>
        <v>15000</v>
      </c>
    </row>
    <row r="45" spans="1:7" x14ac:dyDescent="0.25">
      <c r="A45" t="s">
        <v>10</v>
      </c>
      <c r="B45" t="s">
        <v>5</v>
      </c>
      <c r="C45" t="s">
        <v>77</v>
      </c>
      <c r="D45" t="s">
        <v>78</v>
      </c>
      <c r="E45" s="3">
        <v>2900</v>
      </c>
      <c r="F45" s="3">
        <v>-700</v>
      </c>
      <c r="G45" s="3">
        <f t="shared" si="3"/>
        <v>2200</v>
      </c>
    </row>
    <row r="46" spans="1:7" x14ac:dyDescent="0.25">
      <c r="A46" s="1" t="s">
        <v>10</v>
      </c>
      <c r="B46" s="1" t="s">
        <v>5</v>
      </c>
      <c r="C46" s="1" t="s">
        <v>79</v>
      </c>
      <c r="D46" s="1" t="s">
        <v>80</v>
      </c>
      <c r="E46" s="2">
        <v>6000</v>
      </c>
      <c r="F46" s="2"/>
      <c r="G46" s="11">
        <f t="shared" si="3"/>
        <v>6000</v>
      </c>
    </row>
    <row r="47" spans="1:7" x14ac:dyDescent="0.25">
      <c r="A47" t="s">
        <v>10</v>
      </c>
      <c r="B47" t="s">
        <v>5</v>
      </c>
      <c r="C47" t="s">
        <v>81</v>
      </c>
      <c r="D47" t="s">
        <v>82</v>
      </c>
      <c r="E47" s="3">
        <v>3200</v>
      </c>
      <c r="F47" s="3"/>
      <c r="G47" s="3">
        <f t="shared" si="3"/>
        <v>3200</v>
      </c>
    </row>
    <row r="48" spans="1:7" x14ac:dyDescent="0.25">
      <c r="A48" s="1" t="s">
        <v>10</v>
      </c>
      <c r="B48" s="1" t="s">
        <v>5</v>
      </c>
      <c r="C48" s="1" t="s">
        <v>83</v>
      </c>
      <c r="D48" s="1" t="s">
        <v>84</v>
      </c>
      <c r="E48" s="2">
        <v>1000</v>
      </c>
      <c r="F48" s="2"/>
      <c r="G48" s="11">
        <f t="shared" si="3"/>
        <v>1000</v>
      </c>
    </row>
    <row r="49" spans="1:7" x14ac:dyDescent="0.25">
      <c r="A49" t="s">
        <v>10</v>
      </c>
      <c r="B49" t="s">
        <v>5</v>
      </c>
      <c r="C49" t="s">
        <v>85</v>
      </c>
      <c r="D49" t="s">
        <v>86</v>
      </c>
      <c r="E49" s="3">
        <v>1000</v>
      </c>
      <c r="F49" s="3">
        <v>-1000</v>
      </c>
      <c r="G49" s="3">
        <f t="shared" si="3"/>
        <v>0</v>
      </c>
    </row>
    <row r="50" spans="1:7" x14ac:dyDescent="0.25">
      <c r="A50" s="1" t="s">
        <v>10</v>
      </c>
      <c r="B50" s="1" t="s">
        <v>5</v>
      </c>
      <c r="C50" s="1" t="s">
        <v>87</v>
      </c>
      <c r="D50" s="1" t="s">
        <v>88</v>
      </c>
      <c r="E50" s="2">
        <v>4000</v>
      </c>
      <c r="F50" s="2">
        <v>-200</v>
      </c>
      <c r="G50" s="11">
        <f t="shared" si="3"/>
        <v>3800</v>
      </c>
    </row>
    <row r="51" spans="1:7" x14ac:dyDescent="0.25">
      <c r="A51" t="s">
        <v>10</v>
      </c>
      <c r="B51" t="s">
        <v>5</v>
      </c>
      <c r="C51" t="s">
        <v>89</v>
      </c>
      <c r="D51" t="s">
        <v>90</v>
      </c>
      <c r="E51" s="3">
        <v>15000</v>
      </c>
      <c r="F51" s="3">
        <v>-4000</v>
      </c>
      <c r="G51" s="3">
        <f t="shared" si="3"/>
        <v>11000</v>
      </c>
    </row>
    <row r="52" spans="1:7" s="6" customFormat="1" x14ac:dyDescent="0.25">
      <c r="A52" s="8" t="s">
        <v>10</v>
      </c>
      <c r="B52" s="8" t="s">
        <v>5</v>
      </c>
      <c r="C52" s="8" t="s">
        <v>91</v>
      </c>
      <c r="D52" s="8" t="s">
        <v>92</v>
      </c>
      <c r="E52" s="9">
        <v>16200</v>
      </c>
      <c r="F52" s="9">
        <f>SUM(F53:F57)</f>
        <v>-2500</v>
      </c>
      <c r="G52" s="9">
        <f>SUM(G53:G57)</f>
        <v>13700</v>
      </c>
    </row>
    <row r="53" spans="1:7" x14ac:dyDescent="0.25">
      <c r="A53" t="s">
        <v>10</v>
      </c>
      <c r="B53" t="s">
        <v>5</v>
      </c>
      <c r="C53" t="s">
        <v>93</v>
      </c>
      <c r="D53" t="s">
        <v>94</v>
      </c>
      <c r="E53" s="3">
        <v>7200</v>
      </c>
      <c r="F53" s="3"/>
      <c r="G53" s="3">
        <f>SUM(E53+F53)</f>
        <v>7200</v>
      </c>
    </row>
    <row r="54" spans="1:7" x14ac:dyDescent="0.25">
      <c r="A54" s="1" t="s">
        <v>10</v>
      </c>
      <c r="B54" s="1" t="s">
        <v>5</v>
      </c>
      <c r="C54" s="1" t="s">
        <v>95</v>
      </c>
      <c r="D54" s="1" t="s">
        <v>96</v>
      </c>
      <c r="E54" s="2">
        <v>3500</v>
      </c>
      <c r="F54" s="2"/>
      <c r="G54" s="11">
        <f>SUM(E54+F54)</f>
        <v>3500</v>
      </c>
    </row>
    <row r="55" spans="1:7" x14ac:dyDescent="0.25">
      <c r="A55" t="s">
        <v>10</v>
      </c>
      <c r="B55" t="s">
        <v>5</v>
      </c>
      <c r="C55" t="s">
        <v>97</v>
      </c>
      <c r="D55" t="s">
        <v>98</v>
      </c>
      <c r="E55" s="3">
        <v>1500</v>
      </c>
      <c r="F55" s="3"/>
      <c r="G55" s="3">
        <f>SUM(E55+F55)</f>
        <v>1500</v>
      </c>
    </row>
    <row r="56" spans="1:7" x14ac:dyDescent="0.25">
      <c r="A56" s="1" t="s">
        <v>10</v>
      </c>
      <c r="B56" s="1" t="s">
        <v>5</v>
      </c>
      <c r="C56" s="1" t="s">
        <v>99</v>
      </c>
      <c r="D56" s="1" t="s">
        <v>100</v>
      </c>
      <c r="E56" s="2">
        <v>1000</v>
      </c>
      <c r="F56" s="2"/>
      <c r="G56" s="11">
        <f>SUM(E56+F56)</f>
        <v>1000</v>
      </c>
    </row>
    <row r="57" spans="1:7" x14ac:dyDescent="0.25">
      <c r="A57" t="s">
        <v>10</v>
      </c>
      <c r="B57" t="s">
        <v>5</v>
      </c>
      <c r="C57" t="s">
        <v>101</v>
      </c>
      <c r="D57" t="s">
        <v>92</v>
      </c>
      <c r="E57" s="3">
        <v>3000</v>
      </c>
      <c r="F57" s="3">
        <v>-2500</v>
      </c>
      <c r="G57" s="3">
        <f>SUM(E57+F57)</f>
        <v>500</v>
      </c>
    </row>
    <row r="58" spans="1:7" s="6" customFormat="1" x14ac:dyDescent="0.25">
      <c r="A58" s="8" t="s">
        <v>10</v>
      </c>
      <c r="B58" s="8" t="s">
        <v>5</v>
      </c>
      <c r="C58" s="8" t="s">
        <v>102</v>
      </c>
      <c r="D58" s="8" t="s">
        <v>103</v>
      </c>
      <c r="E58" s="9">
        <v>3500</v>
      </c>
      <c r="F58" s="9">
        <f>SUM(F59:F60)</f>
        <v>0</v>
      </c>
      <c r="G58" s="9">
        <f>SUM(G59:G60)</f>
        <v>3500</v>
      </c>
    </row>
    <row r="59" spans="1:7" x14ac:dyDescent="0.25">
      <c r="A59" t="s">
        <v>10</v>
      </c>
      <c r="B59" t="s">
        <v>5</v>
      </c>
      <c r="C59" t="s">
        <v>104</v>
      </c>
      <c r="D59" t="s">
        <v>105</v>
      </c>
      <c r="E59" s="3">
        <v>3000</v>
      </c>
      <c r="F59" s="3"/>
      <c r="G59" s="3">
        <f>SUM(E59+F59)</f>
        <v>3000</v>
      </c>
    </row>
    <row r="60" spans="1:7" x14ac:dyDescent="0.25">
      <c r="A60" s="1" t="s">
        <v>10</v>
      </c>
      <c r="B60" s="1" t="s">
        <v>5</v>
      </c>
      <c r="C60" s="1" t="s">
        <v>106</v>
      </c>
      <c r="D60" s="1" t="s">
        <v>107</v>
      </c>
      <c r="E60" s="2">
        <v>500</v>
      </c>
      <c r="F60" s="2"/>
      <c r="G60" s="11">
        <f>SUM(E60+F60)</f>
        <v>500</v>
      </c>
    </row>
    <row r="61" spans="1:7" s="6" customFormat="1" x14ac:dyDescent="0.25">
      <c r="A61" s="6" t="s">
        <v>108</v>
      </c>
      <c r="D61" s="6" t="s">
        <v>109</v>
      </c>
      <c r="E61" s="7">
        <v>3383500</v>
      </c>
      <c r="F61" s="7"/>
      <c r="G61" s="7">
        <f t="shared" ref="G61:G75" si="4">E61</f>
        <v>3383500</v>
      </c>
    </row>
    <row r="62" spans="1:7" s="6" customFormat="1" x14ac:dyDescent="0.25">
      <c r="A62" s="8" t="s">
        <v>108</v>
      </c>
      <c r="B62" s="8" t="s">
        <v>110</v>
      </c>
      <c r="C62" s="8"/>
      <c r="D62" s="8" t="s">
        <v>111</v>
      </c>
      <c r="E62" s="9">
        <v>3383500</v>
      </c>
      <c r="F62" s="9"/>
      <c r="G62" s="12">
        <f t="shared" si="4"/>
        <v>3383500</v>
      </c>
    </row>
    <row r="63" spans="1:7" s="6" customFormat="1" x14ac:dyDescent="0.25">
      <c r="A63" s="6" t="s">
        <v>108</v>
      </c>
      <c r="B63" s="6" t="s">
        <v>110</v>
      </c>
      <c r="C63" s="6" t="s">
        <v>112</v>
      </c>
      <c r="D63" s="6" t="s">
        <v>113</v>
      </c>
      <c r="E63" s="7">
        <v>2706000</v>
      </c>
      <c r="F63" s="7"/>
      <c r="G63" s="7">
        <f t="shared" si="4"/>
        <v>2706000</v>
      </c>
    </row>
    <row r="64" spans="1:7" x14ac:dyDescent="0.25">
      <c r="A64" s="1" t="s">
        <v>108</v>
      </c>
      <c r="B64" s="1" t="s">
        <v>110</v>
      </c>
      <c r="C64" s="1" t="s">
        <v>114</v>
      </c>
      <c r="D64" s="1" t="s">
        <v>115</v>
      </c>
      <c r="E64" s="2">
        <v>2706000</v>
      </c>
      <c r="F64" s="2"/>
      <c r="G64" s="12">
        <f t="shared" si="4"/>
        <v>2706000</v>
      </c>
    </row>
    <row r="65" spans="1:11" s="6" customFormat="1" x14ac:dyDescent="0.25">
      <c r="A65" s="6" t="s">
        <v>108</v>
      </c>
      <c r="B65" s="6" t="s">
        <v>110</v>
      </c>
      <c r="C65" s="6" t="s">
        <v>116</v>
      </c>
      <c r="D65" s="6" t="s">
        <v>117</v>
      </c>
      <c r="E65" s="7">
        <v>131000</v>
      </c>
      <c r="F65" s="7"/>
      <c r="G65" s="7">
        <f t="shared" si="4"/>
        <v>131000</v>
      </c>
    </row>
    <row r="66" spans="1:11" x14ac:dyDescent="0.25">
      <c r="A66" s="1" t="s">
        <v>108</v>
      </c>
      <c r="B66" s="1" t="s">
        <v>110</v>
      </c>
      <c r="C66" s="1" t="s">
        <v>118</v>
      </c>
      <c r="D66" s="1" t="s">
        <v>119</v>
      </c>
      <c r="E66" s="2">
        <v>4200</v>
      </c>
      <c r="F66" s="2"/>
      <c r="G66" s="12">
        <f t="shared" si="4"/>
        <v>4200</v>
      </c>
    </row>
    <row r="67" spans="1:11" x14ac:dyDescent="0.25">
      <c r="A67" t="s">
        <v>108</v>
      </c>
      <c r="B67" t="s">
        <v>110</v>
      </c>
      <c r="C67" t="s">
        <v>120</v>
      </c>
      <c r="D67" t="s">
        <v>121</v>
      </c>
      <c r="E67" s="3">
        <v>60000</v>
      </c>
      <c r="F67" s="3"/>
      <c r="G67" s="7">
        <f t="shared" si="4"/>
        <v>60000</v>
      </c>
    </row>
    <row r="68" spans="1:11" x14ac:dyDescent="0.25">
      <c r="A68" s="1" t="s">
        <v>108</v>
      </c>
      <c r="B68" s="1" t="s">
        <v>110</v>
      </c>
      <c r="C68" s="1" t="s">
        <v>122</v>
      </c>
      <c r="D68" s="1" t="s">
        <v>123</v>
      </c>
      <c r="E68" s="2">
        <v>11000</v>
      </c>
      <c r="F68" s="2"/>
      <c r="G68" s="12">
        <f t="shared" si="4"/>
        <v>11000</v>
      </c>
    </row>
    <row r="69" spans="1:11" x14ac:dyDescent="0.25">
      <c r="A69" t="s">
        <v>108</v>
      </c>
      <c r="B69" t="s">
        <v>110</v>
      </c>
      <c r="C69" t="s">
        <v>124</v>
      </c>
      <c r="D69" t="s">
        <v>125</v>
      </c>
      <c r="E69" s="3">
        <v>12000</v>
      </c>
      <c r="F69" s="3"/>
      <c r="G69" s="7">
        <f t="shared" si="4"/>
        <v>12000</v>
      </c>
    </row>
    <row r="70" spans="1:11" x14ac:dyDescent="0.25">
      <c r="A70" s="1" t="s">
        <v>108</v>
      </c>
      <c r="B70" s="1" t="s">
        <v>110</v>
      </c>
      <c r="C70" s="1" t="s">
        <v>126</v>
      </c>
      <c r="D70" s="1" t="s">
        <v>127</v>
      </c>
      <c r="E70" s="2">
        <v>40500</v>
      </c>
      <c r="F70" s="2"/>
      <c r="G70" s="12">
        <f t="shared" si="4"/>
        <v>40500</v>
      </c>
    </row>
    <row r="71" spans="1:11" x14ac:dyDescent="0.25">
      <c r="A71" t="s">
        <v>108</v>
      </c>
      <c r="B71" t="s">
        <v>110</v>
      </c>
      <c r="C71" t="s">
        <v>128</v>
      </c>
      <c r="D71" t="s">
        <v>129</v>
      </c>
      <c r="E71" s="3">
        <v>3300</v>
      </c>
      <c r="F71" s="3"/>
      <c r="G71" s="7">
        <f t="shared" si="4"/>
        <v>3300</v>
      </c>
    </row>
    <row r="72" spans="1:11" s="6" customFormat="1" x14ac:dyDescent="0.25">
      <c r="A72" s="8" t="s">
        <v>108</v>
      </c>
      <c r="B72" s="8" t="s">
        <v>110</v>
      </c>
      <c r="C72" s="8" t="s">
        <v>130</v>
      </c>
      <c r="D72" s="8" t="s">
        <v>131</v>
      </c>
      <c r="E72" s="9">
        <v>446500</v>
      </c>
      <c r="F72" s="9"/>
      <c r="G72" s="12">
        <f t="shared" si="4"/>
        <v>446500</v>
      </c>
    </row>
    <row r="73" spans="1:11" x14ac:dyDescent="0.25">
      <c r="A73" t="s">
        <v>108</v>
      </c>
      <c r="B73" t="s">
        <v>110</v>
      </c>
      <c r="C73" t="s">
        <v>132</v>
      </c>
      <c r="D73" t="s">
        <v>133</v>
      </c>
      <c r="E73" s="3">
        <v>446500</v>
      </c>
      <c r="F73" s="3"/>
      <c r="G73" s="7">
        <f t="shared" si="4"/>
        <v>446500</v>
      </c>
    </row>
    <row r="74" spans="1:11" s="6" customFormat="1" x14ac:dyDescent="0.25">
      <c r="A74" s="8" t="s">
        <v>108</v>
      </c>
      <c r="B74" s="8" t="s">
        <v>110</v>
      </c>
      <c r="C74" s="8" t="s">
        <v>13</v>
      </c>
      <c r="D74" s="8" t="s">
        <v>14</v>
      </c>
      <c r="E74" s="9">
        <v>100000</v>
      </c>
      <c r="F74" s="9"/>
      <c r="G74" s="12">
        <f t="shared" si="4"/>
        <v>100000</v>
      </c>
    </row>
    <row r="75" spans="1:11" x14ac:dyDescent="0.25">
      <c r="A75" t="s">
        <v>108</v>
      </c>
      <c r="B75" t="s">
        <v>110</v>
      </c>
      <c r="C75" t="s">
        <v>134</v>
      </c>
      <c r="D75" t="s">
        <v>135</v>
      </c>
      <c r="E75" s="3">
        <v>100000</v>
      </c>
      <c r="F75" s="3"/>
      <c r="G75" s="7">
        <f t="shared" si="4"/>
        <v>100000</v>
      </c>
    </row>
    <row r="76" spans="1:11" s="6" customFormat="1" x14ac:dyDescent="0.25">
      <c r="A76" s="8" t="s">
        <v>136</v>
      </c>
      <c r="B76" s="8"/>
      <c r="C76" s="8"/>
      <c r="D76" s="8" t="s">
        <v>137</v>
      </c>
      <c r="E76" s="9">
        <v>756100</v>
      </c>
      <c r="F76" s="9">
        <f>SUM(F77+F106+F110+F123+F134+F149+F153+F157)</f>
        <v>-46700</v>
      </c>
      <c r="G76" s="9">
        <f>SUM(G77+G106+G110+G123+G134+G149+G153+G157)</f>
        <v>709400</v>
      </c>
      <c r="K76" s="14"/>
    </row>
    <row r="77" spans="1:11" s="6" customFormat="1" x14ac:dyDescent="0.25">
      <c r="A77" s="6" t="s">
        <v>138</v>
      </c>
      <c r="D77" s="6" t="s">
        <v>139</v>
      </c>
      <c r="E77" s="7">
        <v>281100</v>
      </c>
      <c r="F77" s="7">
        <f>SUM(F78+F84+F87)</f>
        <v>-4000</v>
      </c>
      <c r="G77" s="7">
        <f>SUM(G78+G84+G87)</f>
        <v>277100</v>
      </c>
      <c r="K77" s="14"/>
    </row>
    <row r="78" spans="1:11" s="6" customFormat="1" x14ac:dyDescent="0.25">
      <c r="A78" s="8" t="s">
        <v>138</v>
      </c>
      <c r="B78" s="8" t="s">
        <v>140</v>
      </c>
      <c r="C78" s="8"/>
      <c r="D78" s="8" t="s">
        <v>141</v>
      </c>
      <c r="E78" s="9">
        <v>94700</v>
      </c>
      <c r="F78" s="9">
        <f>SUM(F79+F81)</f>
        <v>-8000</v>
      </c>
      <c r="G78" s="12">
        <f>SUM(E78+F78)</f>
        <v>86700</v>
      </c>
    </row>
    <row r="79" spans="1:11" s="6" customFormat="1" x14ac:dyDescent="0.25">
      <c r="A79" s="6" t="s">
        <v>138</v>
      </c>
      <c r="B79" s="6" t="s">
        <v>140</v>
      </c>
      <c r="C79" s="6" t="s">
        <v>29</v>
      </c>
      <c r="D79" s="6" t="s">
        <v>30</v>
      </c>
      <c r="E79" s="7">
        <v>4000</v>
      </c>
      <c r="F79" s="7">
        <f>F80</f>
        <v>0</v>
      </c>
      <c r="G79" s="7">
        <f>G80</f>
        <v>4000</v>
      </c>
    </row>
    <row r="80" spans="1:11" x14ac:dyDescent="0.25">
      <c r="A80" s="1" t="s">
        <v>138</v>
      </c>
      <c r="B80" s="1" t="s">
        <v>140</v>
      </c>
      <c r="C80" s="1" t="s">
        <v>39</v>
      </c>
      <c r="D80" s="1" t="s">
        <v>40</v>
      </c>
      <c r="E80" s="2">
        <v>4000</v>
      </c>
      <c r="F80" s="2">
        <v>0</v>
      </c>
      <c r="G80" s="2">
        <f>SUM(E80+F80)</f>
        <v>4000</v>
      </c>
    </row>
    <row r="81" spans="1:7" s="6" customFormat="1" x14ac:dyDescent="0.25">
      <c r="A81" s="6" t="s">
        <v>138</v>
      </c>
      <c r="B81" s="6" t="s">
        <v>140</v>
      </c>
      <c r="C81" s="6" t="s">
        <v>142</v>
      </c>
      <c r="D81" s="6" t="s">
        <v>143</v>
      </c>
      <c r="E81" s="7">
        <v>90700</v>
      </c>
      <c r="F81" s="7">
        <f>SUM(F82:F83)</f>
        <v>-8000</v>
      </c>
      <c r="G81" s="7">
        <f>SUM(G82:G83)</f>
        <v>82700</v>
      </c>
    </row>
    <row r="82" spans="1:7" x14ac:dyDescent="0.25">
      <c r="A82" s="1" t="s">
        <v>138</v>
      </c>
      <c r="B82" s="1" t="s">
        <v>140</v>
      </c>
      <c r="C82" s="1" t="s">
        <v>144</v>
      </c>
      <c r="D82" s="1" t="s">
        <v>145</v>
      </c>
      <c r="E82" s="2">
        <v>85000</v>
      </c>
      <c r="F82" s="2">
        <v>-8000</v>
      </c>
      <c r="G82" s="2">
        <f>SUM(E82+F82)</f>
        <v>77000</v>
      </c>
    </row>
    <row r="83" spans="1:7" x14ac:dyDescent="0.25">
      <c r="A83" t="s">
        <v>138</v>
      </c>
      <c r="B83" t="s">
        <v>140</v>
      </c>
      <c r="C83" t="s">
        <v>146</v>
      </c>
      <c r="D83" t="s">
        <v>147</v>
      </c>
      <c r="E83" s="3">
        <v>5700</v>
      </c>
      <c r="F83" s="3">
        <v>0</v>
      </c>
      <c r="G83" s="3">
        <f>SUM(E83+F83)</f>
        <v>5700</v>
      </c>
    </row>
    <row r="84" spans="1:7" s="6" customFormat="1" x14ac:dyDescent="0.25">
      <c r="A84" s="8" t="s">
        <v>138</v>
      </c>
      <c r="B84" s="8" t="s">
        <v>148</v>
      </c>
      <c r="C84" s="8"/>
      <c r="D84" s="8" t="s">
        <v>149</v>
      </c>
      <c r="E84" s="9">
        <v>300</v>
      </c>
      <c r="F84" s="9">
        <f>F85</f>
        <v>0</v>
      </c>
      <c r="G84" s="9">
        <f>G85</f>
        <v>300</v>
      </c>
    </row>
    <row r="85" spans="1:7" s="6" customFormat="1" x14ac:dyDescent="0.25">
      <c r="A85" s="6" t="s">
        <v>138</v>
      </c>
      <c r="B85" s="6" t="s">
        <v>148</v>
      </c>
      <c r="C85" s="6" t="s">
        <v>150</v>
      </c>
      <c r="D85" s="6" t="s">
        <v>151</v>
      </c>
      <c r="E85" s="7">
        <v>300</v>
      </c>
      <c r="F85" s="7">
        <f>SUM(F86)</f>
        <v>0</v>
      </c>
      <c r="G85" s="7">
        <f>SUM(G86)</f>
        <v>300</v>
      </c>
    </row>
    <row r="86" spans="1:7" x14ac:dyDescent="0.25">
      <c r="A86" s="1" t="s">
        <v>138</v>
      </c>
      <c r="B86" s="1" t="s">
        <v>148</v>
      </c>
      <c r="C86" s="1" t="s">
        <v>152</v>
      </c>
      <c r="D86" s="1" t="s">
        <v>153</v>
      </c>
      <c r="E86" s="2">
        <v>300</v>
      </c>
      <c r="F86" s="2">
        <v>0</v>
      </c>
      <c r="G86" s="2">
        <f>SUM(E86+F86)</f>
        <v>300</v>
      </c>
    </row>
    <row r="87" spans="1:7" s="6" customFormat="1" x14ac:dyDescent="0.25">
      <c r="A87" s="6" t="s">
        <v>138</v>
      </c>
      <c r="B87" s="6" t="s">
        <v>154</v>
      </c>
      <c r="D87" s="6" t="s">
        <v>155</v>
      </c>
      <c r="E87" s="7">
        <v>186100</v>
      </c>
      <c r="F87" s="7">
        <f>SUM(F88)</f>
        <v>4000</v>
      </c>
      <c r="G87" s="7">
        <f>SUM(G88+G90+G92+G95+G101+G103+G99)</f>
        <v>190100</v>
      </c>
    </row>
    <row r="88" spans="1:7" s="6" customFormat="1" x14ac:dyDescent="0.25">
      <c r="A88" s="8" t="s">
        <v>138</v>
      </c>
      <c r="B88" s="8" t="s">
        <v>154</v>
      </c>
      <c r="C88" s="8" t="s">
        <v>112</v>
      </c>
      <c r="D88" s="8" t="s">
        <v>113</v>
      </c>
      <c r="E88" s="9">
        <v>73000</v>
      </c>
      <c r="F88" s="9">
        <f>SUM(F89)</f>
        <v>4000</v>
      </c>
      <c r="G88" s="9">
        <f>SUM(G89)</f>
        <v>77000</v>
      </c>
    </row>
    <row r="89" spans="1:7" x14ac:dyDescent="0.25">
      <c r="A89" t="s">
        <v>138</v>
      </c>
      <c r="B89" t="s">
        <v>154</v>
      </c>
      <c r="C89" t="s">
        <v>156</v>
      </c>
      <c r="D89" t="s">
        <v>157</v>
      </c>
      <c r="E89" s="3">
        <v>73000</v>
      </c>
      <c r="F89" s="3">
        <v>4000</v>
      </c>
      <c r="G89" s="3">
        <f t="shared" ref="G89:G105" si="5">SUM(E89+F89)</f>
        <v>77000</v>
      </c>
    </row>
    <row r="90" spans="1:7" s="6" customFormat="1" x14ac:dyDescent="0.25">
      <c r="A90" s="8" t="s">
        <v>138</v>
      </c>
      <c r="B90" s="8" t="s">
        <v>154</v>
      </c>
      <c r="C90" s="8" t="s">
        <v>13</v>
      </c>
      <c r="D90" s="8" t="s">
        <v>14</v>
      </c>
      <c r="E90" s="9">
        <v>3000</v>
      </c>
      <c r="F90" s="9"/>
      <c r="G90" s="12">
        <f t="shared" si="5"/>
        <v>3000</v>
      </c>
    </row>
    <row r="91" spans="1:7" x14ac:dyDescent="0.25">
      <c r="A91" t="s">
        <v>138</v>
      </c>
      <c r="B91" t="s">
        <v>154</v>
      </c>
      <c r="C91" t="s">
        <v>134</v>
      </c>
      <c r="D91" t="s">
        <v>135</v>
      </c>
      <c r="E91" s="3">
        <v>3000</v>
      </c>
      <c r="F91" s="3"/>
      <c r="G91" s="3">
        <f t="shared" si="5"/>
        <v>3000</v>
      </c>
    </row>
    <row r="92" spans="1:7" s="6" customFormat="1" x14ac:dyDescent="0.25">
      <c r="A92" s="8" t="s">
        <v>138</v>
      </c>
      <c r="B92" s="8" t="s">
        <v>154</v>
      </c>
      <c r="C92" s="8" t="s">
        <v>29</v>
      </c>
      <c r="D92" s="8" t="s">
        <v>30</v>
      </c>
      <c r="E92" s="9">
        <v>33400</v>
      </c>
      <c r="F92" s="9"/>
      <c r="G92" s="12">
        <f t="shared" si="5"/>
        <v>33400</v>
      </c>
    </row>
    <row r="93" spans="1:7" x14ac:dyDescent="0.25">
      <c r="A93" t="s">
        <v>138</v>
      </c>
      <c r="B93" t="s">
        <v>154</v>
      </c>
      <c r="C93" t="s">
        <v>39</v>
      </c>
      <c r="D93" t="s">
        <v>40</v>
      </c>
      <c r="E93" s="3">
        <v>14400</v>
      </c>
      <c r="F93" s="3"/>
      <c r="G93" s="3">
        <f t="shared" si="5"/>
        <v>14400</v>
      </c>
    </row>
    <row r="94" spans="1:7" x14ac:dyDescent="0.25">
      <c r="A94" s="1" t="s">
        <v>138</v>
      </c>
      <c r="B94" s="1" t="s">
        <v>154</v>
      </c>
      <c r="C94" s="1" t="s">
        <v>43</v>
      </c>
      <c r="D94" s="1" t="s">
        <v>44</v>
      </c>
      <c r="E94" s="2">
        <v>19000</v>
      </c>
      <c r="F94" s="2"/>
      <c r="G94" s="11">
        <f t="shared" si="5"/>
        <v>19000</v>
      </c>
    </row>
    <row r="95" spans="1:7" s="6" customFormat="1" x14ac:dyDescent="0.25">
      <c r="A95" s="6" t="s">
        <v>138</v>
      </c>
      <c r="B95" s="6" t="s">
        <v>154</v>
      </c>
      <c r="C95" s="6" t="s">
        <v>55</v>
      </c>
      <c r="D95" s="6" t="s">
        <v>56</v>
      </c>
      <c r="E95" s="7">
        <v>6300</v>
      </c>
      <c r="F95" s="7"/>
      <c r="G95" s="7">
        <f t="shared" si="5"/>
        <v>6300</v>
      </c>
    </row>
    <row r="96" spans="1:7" x14ac:dyDescent="0.25">
      <c r="A96" s="1" t="s">
        <v>138</v>
      </c>
      <c r="B96" s="1" t="s">
        <v>154</v>
      </c>
      <c r="C96" s="1" t="s">
        <v>67</v>
      </c>
      <c r="D96" s="1" t="s">
        <v>68</v>
      </c>
      <c r="E96" s="2">
        <v>6000</v>
      </c>
      <c r="F96" s="2"/>
      <c r="G96" s="11">
        <f t="shared" si="5"/>
        <v>6000</v>
      </c>
    </row>
    <row r="97" spans="1:7" x14ac:dyDescent="0.25">
      <c r="A97" t="s">
        <v>138</v>
      </c>
      <c r="B97" t="s">
        <v>154</v>
      </c>
      <c r="C97" t="s">
        <v>75</v>
      </c>
      <c r="D97" t="s">
        <v>76</v>
      </c>
      <c r="E97" s="3"/>
      <c r="F97" s="3"/>
      <c r="G97" s="3">
        <f t="shared" si="5"/>
        <v>0</v>
      </c>
    </row>
    <row r="98" spans="1:7" x14ac:dyDescent="0.25">
      <c r="A98" s="1" t="s">
        <v>138</v>
      </c>
      <c r="B98" s="1" t="s">
        <v>154</v>
      </c>
      <c r="C98" s="1" t="s">
        <v>89</v>
      </c>
      <c r="D98" s="1" t="s">
        <v>90</v>
      </c>
      <c r="E98" s="2">
        <v>300</v>
      </c>
      <c r="F98" s="2"/>
      <c r="G98" s="11">
        <f t="shared" si="5"/>
        <v>300</v>
      </c>
    </row>
    <row r="99" spans="1:7" s="6" customFormat="1" x14ac:dyDescent="0.25">
      <c r="A99" s="6" t="s">
        <v>138</v>
      </c>
      <c r="B99" s="6" t="s">
        <v>154</v>
      </c>
      <c r="C99" s="6" t="s">
        <v>158</v>
      </c>
      <c r="D99" s="6" t="s">
        <v>159</v>
      </c>
      <c r="E99" s="7">
        <v>900</v>
      </c>
      <c r="F99" s="7"/>
      <c r="G99" s="7">
        <f t="shared" si="5"/>
        <v>900</v>
      </c>
    </row>
    <row r="100" spans="1:7" x14ac:dyDescent="0.25">
      <c r="A100" s="1" t="s">
        <v>138</v>
      </c>
      <c r="B100" s="1" t="s">
        <v>154</v>
      </c>
      <c r="C100" s="1" t="s">
        <v>160</v>
      </c>
      <c r="D100" s="1" t="s">
        <v>161</v>
      </c>
      <c r="E100" s="2">
        <v>900</v>
      </c>
      <c r="F100" s="2"/>
      <c r="G100" s="11">
        <f t="shared" si="5"/>
        <v>900</v>
      </c>
    </row>
    <row r="101" spans="1:7" s="6" customFormat="1" x14ac:dyDescent="0.25">
      <c r="A101" s="6" t="s">
        <v>138</v>
      </c>
      <c r="B101" s="6" t="s">
        <v>154</v>
      </c>
      <c r="C101" s="6" t="s">
        <v>142</v>
      </c>
      <c r="D101" s="6" t="s">
        <v>143</v>
      </c>
      <c r="E101" s="7">
        <v>49700</v>
      </c>
      <c r="F101" s="7"/>
      <c r="G101" s="7">
        <f t="shared" si="5"/>
        <v>49700</v>
      </c>
    </row>
    <row r="102" spans="1:7" x14ac:dyDescent="0.25">
      <c r="A102" s="1" t="s">
        <v>138</v>
      </c>
      <c r="B102" s="1" t="s">
        <v>154</v>
      </c>
      <c r="C102" s="1" t="s">
        <v>162</v>
      </c>
      <c r="D102" s="1" t="s">
        <v>163</v>
      </c>
      <c r="E102" s="2">
        <v>49700</v>
      </c>
      <c r="F102" s="2"/>
      <c r="G102" s="11">
        <f t="shared" si="5"/>
        <v>49700</v>
      </c>
    </row>
    <row r="103" spans="1:7" s="6" customFormat="1" x14ac:dyDescent="0.25">
      <c r="A103" s="6" t="s">
        <v>138</v>
      </c>
      <c r="B103" s="6" t="s">
        <v>154</v>
      </c>
      <c r="C103" s="6" t="s">
        <v>164</v>
      </c>
      <c r="D103" s="6" t="s">
        <v>165</v>
      </c>
      <c r="E103" s="7">
        <v>19800</v>
      </c>
      <c r="F103" s="7"/>
      <c r="G103" s="7">
        <f t="shared" si="5"/>
        <v>19800</v>
      </c>
    </row>
    <row r="104" spans="1:7" x14ac:dyDescent="0.25">
      <c r="A104" s="1" t="s">
        <v>138</v>
      </c>
      <c r="B104" s="1" t="s">
        <v>154</v>
      </c>
      <c r="C104" s="1" t="s">
        <v>166</v>
      </c>
      <c r="D104" s="1" t="s">
        <v>167</v>
      </c>
      <c r="E104" s="2">
        <v>17000</v>
      </c>
      <c r="F104" s="2"/>
      <c r="G104" s="11">
        <f t="shared" si="5"/>
        <v>17000</v>
      </c>
    </row>
    <row r="105" spans="1:7" x14ac:dyDescent="0.25">
      <c r="A105" t="s">
        <v>138</v>
      </c>
      <c r="B105" t="s">
        <v>154</v>
      </c>
      <c r="C105" t="s">
        <v>168</v>
      </c>
      <c r="D105" t="s">
        <v>169</v>
      </c>
      <c r="E105" s="3">
        <v>2800</v>
      </c>
      <c r="F105" s="3"/>
      <c r="G105" s="3">
        <f t="shared" si="5"/>
        <v>2800</v>
      </c>
    </row>
    <row r="106" spans="1:7" s="6" customFormat="1" x14ac:dyDescent="0.25">
      <c r="A106" s="8" t="s">
        <v>170</v>
      </c>
      <c r="B106" s="8"/>
      <c r="C106" s="8"/>
      <c r="D106" s="8" t="s">
        <v>171</v>
      </c>
      <c r="E106" s="9">
        <v>5200</v>
      </c>
      <c r="F106" s="9"/>
      <c r="G106" s="9">
        <f>E106</f>
        <v>5200</v>
      </c>
    </row>
    <row r="107" spans="1:7" s="6" customFormat="1" x14ac:dyDescent="0.25">
      <c r="A107" s="6" t="s">
        <v>170</v>
      </c>
      <c r="B107" s="6" t="s">
        <v>140</v>
      </c>
      <c r="D107" s="6" t="s">
        <v>141</v>
      </c>
      <c r="E107" s="7">
        <v>5200</v>
      </c>
      <c r="F107" s="7"/>
      <c r="G107" s="13">
        <f>E107</f>
        <v>5200</v>
      </c>
    </row>
    <row r="108" spans="1:7" s="6" customFormat="1" x14ac:dyDescent="0.25">
      <c r="A108" s="8" t="s">
        <v>170</v>
      </c>
      <c r="B108" s="8" t="s">
        <v>140</v>
      </c>
      <c r="C108" s="8" t="s">
        <v>55</v>
      </c>
      <c r="D108" s="8" t="s">
        <v>56</v>
      </c>
      <c r="E108" s="9">
        <v>5200</v>
      </c>
      <c r="F108" s="9"/>
      <c r="G108" s="9">
        <f>E108</f>
        <v>5200</v>
      </c>
    </row>
    <row r="109" spans="1:7" x14ac:dyDescent="0.25">
      <c r="A109" t="s">
        <v>170</v>
      </c>
      <c r="B109" t="s">
        <v>140</v>
      </c>
      <c r="C109" t="s">
        <v>81</v>
      </c>
      <c r="D109" t="s">
        <v>82</v>
      </c>
      <c r="E109" s="3">
        <v>5200</v>
      </c>
      <c r="F109" s="3"/>
      <c r="G109" s="13">
        <f>E109</f>
        <v>5200</v>
      </c>
    </row>
    <row r="110" spans="1:7" s="6" customFormat="1" x14ac:dyDescent="0.25">
      <c r="A110" s="8" t="s">
        <v>172</v>
      </c>
      <c r="B110" s="8"/>
      <c r="C110" s="8"/>
      <c r="D110" s="8" t="s">
        <v>173</v>
      </c>
      <c r="E110" s="9">
        <v>239200</v>
      </c>
      <c r="F110" s="9">
        <f>F111</f>
        <v>-37700</v>
      </c>
      <c r="G110" s="9">
        <f>G111</f>
        <v>201500</v>
      </c>
    </row>
    <row r="111" spans="1:7" s="6" customFormat="1" x14ac:dyDescent="0.25">
      <c r="A111" s="6" t="s">
        <v>172</v>
      </c>
      <c r="B111" s="6" t="s">
        <v>140</v>
      </c>
      <c r="D111" s="6" t="s">
        <v>141</v>
      </c>
      <c r="E111" s="7">
        <v>239200</v>
      </c>
      <c r="F111" s="7">
        <f>SUM(F112+F117+F121)</f>
        <v>-37700</v>
      </c>
      <c r="G111" s="7">
        <f t="shared" ref="G111:G120" si="6">SUM(E111+F111)</f>
        <v>201500</v>
      </c>
    </row>
    <row r="112" spans="1:7" s="6" customFormat="1" x14ac:dyDescent="0.25">
      <c r="A112" s="8" t="s">
        <v>172</v>
      </c>
      <c r="B112" s="8" t="s">
        <v>140</v>
      </c>
      <c r="C112" s="8" t="s">
        <v>112</v>
      </c>
      <c r="D112" s="8" t="s">
        <v>113</v>
      </c>
      <c r="E112" s="9">
        <v>142000</v>
      </c>
      <c r="F112" s="9">
        <f>SUM(F113)</f>
        <v>-7000</v>
      </c>
      <c r="G112" s="9">
        <f t="shared" si="6"/>
        <v>135000</v>
      </c>
    </row>
    <row r="113" spans="1:7" x14ac:dyDescent="0.25">
      <c r="A113" t="s">
        <v>172</v>
      </c>
      <c r="B113" t="s">
        <v>140</v>
      </c>
      <c r="C113" t="s">
        <v>114</v>
      </c>
      <c r="D113" t="s">
        <v>115</v>
      </c>
      <c r="E113" s="3">
        <v>142000</v>
      </c>
      <c r="F113" s="3">
        <v>-7000</v>
      </c>
      <c r="G113" s="3">
        <f t="shared" si="6"/>
        <v>135000</v>
      </c>
    </row>
    <row r="114" spans="1:7" s="6" customFormat="1" x14ac:dyDescent="0.25">
      <c r="A114" s="8" t="s">
        <v>172</v>
      </c>
      <c r="B114" s="8" t="s">
        <v>140</v>
      </c>
      <c r="C114" s="8" t="s">
        <v>116</v>
      </c>
      <c r="D114" s="8" t="s">
        <v>117</v>
      </c>
      <c r="E114" s="9">
        <v>8700</v>
      </c>
      <c r="F114" s="9">
        <f>SUM(F115:F116)</f>
        <v>0</v>
      </c>
      <c r="G114" s="9">
        <f t="shared" si="6"/>
        <v>8700</v>
      </c>
    </row>
    <row r="115" spans="1:7" x14ac:dyDescent="0.25">
      <c r="A115" t="s">
        <v>172</v>
      </c>
      <c r="B115" t="s">
        <v>140</v>
      </c>
      <c r="C115" t="s">
        <v>120</v>
      </c>
      <c r="D115" t="s">
        <v>121</v>
      </c>
      <c r="E115" s="3">
        <v>4200</v>
      </c>
      <c r="F115" s="3"/>
      <c r="G115" s="3">
        <f t="shared" si="6"/>
        <v>4200</v>
      </c>
    </row>
    <row r="116" spans="1:7" x14ac:dyDescent="0.25">
      <c r="A116" s="1" t="s">
        <v>172</v>
      </c>
      <c r="B116" s="1" t="s">
        <v>140</v>
      </c>
      <c r="C116" s="1" t="s">
        <v>126</v>
      </c>
      <c r="D116" s="1" t="s">
        <v>127</v>
      </c>
      <c r="E116" s="2">
        <v>4500</v>
      </c>
      <c r="F116" s="2"/>
      <c r="G116" s="2">
        <f t="shared" si="6"/>
        <v>4500</v>
      </c>
    </row>
    <row r="117" spans="1:7" s="6" customFormat="1" x14ac:dyDescent="0.25">
      <c r="A117" s="6" t="s">
        <v>172</v>
      </c>
      <c r="B117" s="6" t="s">
        <v>140</v>
      </c>
      <c r="C117" s="6" t="s">
        <v>130</v>
      </c>
      <c r="D117" s="6" t="s">
        <v>131</v>
      </c>
      <c r="E117" s="7">
        <v>23500</v>
      </c>
      <c r="F117" s="7">
        <f>SUM(F118)</f>
        <v>-1200</v>
      </c>
      <c r="G117" s="7">
        <f t="shared" si="6"/>
        <v>22300</v>
      </c>
    </row>
    <row r="118" spans="1:7" x14ac:dyDescent="0.25">
      <c r="A118" s="1" t="s">
        <v>172</v>
      </c>
      <c r="B118" s="1" t="s">
        <v>140</v>
      </c>
      <c r="C118" s="1" t="s">
        <v>132</v>
      </c>
      <c r="D118" s="1" t="s">
        <v>133</v>
      </c>
      <c r="E118" s="2">
        <v>23500</v>
      </c>
      <c r="F118" s="2">
        <v>-1200</v>
      </c>
      <c r="G118" s="2">
        <f t="shared" si="6"/>
        <v>22300</v>
      </c>
    </row>
    <row r="119" spans="1:7" s="6" customFormat="1" x14ac:dyDescent="0.25">
      <c r="A119" s="6" t="s">
        <v>172</v>
      </c>
      <c r="B119" s="6" t="s">
        <v>140</v>
      </c>
      <c r="C119" s="6" t="s">
        <v>13</v>
      </c>
      <c r="D119" s="6" t="s">
        <v>14</v>
      </c>
      <c r="E119" s="7">
        <v>3000</v>
      </c>
      <c r="F119" s="7">
        <f>SUM(F120)</f>
        <v>0</v>
      </c>
      <c r="G119" s="7">
        <f t="shared" si="6"/>
        <v>3000</v>
      </c>
    </row>
    <row r="120" spans="1:7" x14ac:dyDescent="0.25">
      <c r="A120" s="1" t="s">
        <v>172</v>
      </c>
      <c r="B120" s="1" t="s">
        <v>140</v>
      </c>
      <c r="C120" s="1" t="s">
        <v>134</v>
      </c>
      <c r="D120" s="1" t="s">
        <v>135</v>
      </c>
      <c r="E120" s="2">
        <v>3000</v>
      </c>
      <c r="F120" s="2"/>
      <c r="G120" s="2">
        <f t="shared" si="6"/>
        <v>3000</v>
      </c>
    </row>
    <row r="121" spans="1:7" s="6" customFormat="1" x14ac:dyDescent="0.25">
      <c r="A121" s="6" t="s">
        <v>172</v>
      </c>
      <c r="B121" s="6" t="s">
        <v>140</v>
      </c>
      <c r="C121" s="6" t="s">
        <v>142</v>
      </c>
      <c r="D121" s="6" t="s">
        <v>143</v>
      </c>
      <c r="E121" s="7">
        <v>62000</v>
      </c>
      <c r="F121" s="7">
        <f>SUM(F122)</f>
        <v>-29500</v>
      </c>
      <c r="G121" s="7">
        <f>SUM(G122)</f>
        <v>32500</v>
      </c>
    </row>
    <row r="122" spans="1:7" x14ac:dyDescent="0.25">
      <c r="A122" s="1" t="s">
        <v>172</v>
      </c>
      <c r="B122" s="1" t="s">
        <v>140</v>
      </c>
      <c r="C122" s="1" t="s">
        <v>162</v>
      </c>
      <c r="D122" s="1" t="s">
        <v>163</v>
      </c>
      <c r="E122" s="2">
        <v>62000</v>
      </c>
      <c r="F122" s="2">
        <v>-29500</v>
      </c>
      <c r="G122" s="2">
        <f>SUM(E122+F122)</f>
        <v>32500</v>
      </c>
    </row>
    <row r="123" spans="1:7" s="6" customFormat="1" x14ac:dyDescent="0.25">
      <c r="A123" s="6" t="s">
        <v>174</v>
      </c>
      <c r="D123" s="6" t="s">
        <v>175</v>
      </c>
      <c r="E123" s="7">
        <v>71100</v>
      </c>
      <c r="F123" s="7"/>
      <c r="G123" s="7">
        <f>E123</f>
        <v>71100</v>
      </c>
    </row>
    <row r="124" spans="1:7" s="6" customFormat="1" x14ac:dyDescent="0.25">
      <c r="A124" s="8" t="s">
        <v>174</v>
      </c>
      <c r="B124" s="8" t="s">
        <v>140</v>
      </c>
      <c r="C124" s="8"/>
      <c r="D124" s="8" t="s">
        <v>141</v>
      </c>
      <c r="E124" s="9">
        <v>71100</v>
      </c>
      <c r="F124" s="9"/>
      <c r="G124" s="12">
        <f t="shared" ref="G124:G133" si="7">E124</f>
        <v>71100</v>
      </c>
    </row>
    <row r="125" spans="1:7" s="6" customFormat="1" x14ac:dyDescent="0.25">
      <c r="A125" s="6" t="s">
        <v>174</v>
      </c>
      <c r="B125" s="6" t="s">
        <v>140</v>
      </c>
      <c r="C125" s="6" t="s">
        <v>112</v>
      </c>
      <c r="D125" s="6" t="s">
        <v>113</v>
      </c>
      <c r="E125" s="7">
        <v>56000</v>
      </c>
      <c r="F125" s="7"/>
      <c r="G125" s="7">
        <f t="shared" si="7"/>
        <v>56000</v>
      </c>
    </row>
    <row r="126" spans="1:7" x14ac:dyDescent="0.25">
      <c r="A126" s="1" t="s">
        <v>174</v>
      </c>
      <c r="B126" s="1" t="s">
        <v>140</v>
      </c>
      <c r="C126" s="1" t="s">
        <v>114</v>
      </c>
      <c r="D126" s="1" t="s">
        <v>115</v>
      </c>
      <c r="E126" s="2">
        <v>56000</v>
      </c>
      <c r="F126" s="2"/>
      <c r="G126" s="12">
        <f t="shared" si="7"/>
        <v>56000</v>
      </c>
    </row>
    <row r="127" spans="1:7" s="6" customFormat="1" x14ac:dyDescent="0.25">
      <c r="A127" s="6" t="s">
        <v>174</v>
      </c>
      <c r="B127" s="6" t="s">
        <v>140</v>
      </c>
      <c r="C127" s="6" t="s">
        <v>116</v>
      </c>
      <c r="D127" s="6" t="s">
        <v>117</v>
      </c>
      <c r="E127" s="7">
        <v>4200</v>
      </c>
      <c r="F127" s="7"/>
      <c r="G127" s="7">
        <f t="shared" si="7"/>
        <v>4200</v>
      </c>
    </row>
    <row r="128" spans="1:7" x14ac:dyDescent="0.25">
      <c r="A128" s="1" t="s">
        <v>174</v>
      </c>
      <c r="B128" s="1" t="s">
        <v>140</v>
      </c>
      <c r="C128" s="1" t="s">
        <v>120</v>
      </c>
      <c r="D128" s="1" t="s">
        <v>121</v>
      </c>
      <c r="E128" s="2">
        <v>2700</v>
      </c>
      <c r="F128" s="2"/>
      <c r="G128" s="12">
        <f t="shared" si="7"/>
        <v>2700</v>
      </c>
    </row>
    <row r="129" spans="1:7" x14ac:dyDescent="0.25">
      <c r="A129" t="s">
        <v>174</v>
      </c>
      <c r="B129" t="s">
        <v>140</v>
      </c>
      <c r="C129" t="s">
        <v>126</v>
      </c>
      <c r="D129" t="s">
        <v>127</v>
      </c>
      <c r="E129" s="3">
        <v>1500</v>
      </c>
      <c r="F129" s="3"/>
      <c r="G129" s="7">
        <f t="shared" si="7"/>
        <v>1500</v>
      </c>
    </row>
    <row r="130" spans="1:7" s="6" customFormat="1" x14ac:dyDescent="0.25">
      <c r="A130" s="8" t="s">
        <v>174</v>
      </c>
      <c r="B130" s="8" t="s">
        <v>140</v>
      </c>
      <c r="C130" s="8" t="s">
        <v>130</v>
      </c>
      <c r="D130" s="8" t="s">
        <v>131</v>
      </c>
      <c r="E130" s="9">
        <v>9300</v>
      </c>
      <c r="F130" s="9"/>
      <c r="G130" s="12">
        <f t="shared" si="7"/>
        <v>9300</v>
      </c>
    </row>
    <row r="131" spans="1:7" x14ac:dyDescent="0.25">
      <c r="A131" t="s">
        <v>174</v>
      </c>
      <c r="B131" t="s">
        <v>140</v>
      </c>
      <c r="C131" t="s">
        <v>132</v>
      </c>
      <c r="D131" t="s">
        <v>133</v>
      </c>
      <c r="E131" s="3">
        <v>9300</v>
      </c>
      <c r="F131" s="3"/>
      <c r="G131" s="7">
        <f t="shared" si="7"/>
        <v>9300</v>
      </c>
    </row>
    <row r="132" spans="1:7" s="6" customFormat="1" x14ac:dyDescent="0.25">
      <c r="A132" s="8" t="s">
        <v>174</v>
      </c>
      <c r="B132" s="8" t="s">
        <v>140</v>
      </c>
      <c r="C132" s="8" t="s">
        <v>13</v>
      </c>
      <c r="D132" s="8" t="s">
        <v>14</v>
      </c>
      <c r="E132" s="9">
        <v>1600</v>
      </c>
      <c r="F132" s="9"/>
      <c r="G132" s="12">
        <f t="shared" si="7"/>
        <v>1600</v>
      </c>
    </row>
    <row r="133" spans="1:7" x14ac:dyDescent="0.25">
      <c r="A133" t="s">
        <v>174</v>
      </c>
      <c r="B133" t="s">
        <v>140</v>
      </c>
      <c r="C133" t="s">
        <v>134</v>
      </c>
      <c r="D133" t="s">
        <v>135</v>
      </c>
      <c r="E133" s="3">
        <v>1600</v>
      </c>
      <c r="F133" s="3"/>
      <c r="G133" s="7">
        <f t="shared" si="7"/>
        <v>1600</v>
      </c>
    </row>
    <row r="134" spans="1:7" s="6" customFormat="1" x14ac:dyDescent="0.25">
      <c r="A134" s="8" t="s">
        <v>176</v>
      </c>
      <c r="B134" s="8"/>
      <c r="C134" s="8"/>
      <c r="D134" s="8" t="s">
        <v>177</v>
      </c>
      <c r="E134" s="9">
        <v>48400</v>
      </c>
      <c r="F134" s="9"/>
      <c r="G134" s="9">
        <f>E134</f>
        <v>48400</v>
      </c>
    </row>
    <row r="135" spans="1:7" s="6" customFormat="1" x14ac:dyDescent="0.25">
      <c r="A135" s="6" t="s">
        <v>176</v>
      </c>
      <c r="B135" s="6" t="s">
        <v>140</v>
      </c>
      <c r="D135" s="6" t="s">
        <v>141</v>
      </c>
      <c r="E135" s="7">
        <v>1500</v>
      </c>
      <c r="F135" s="7"/>
      <c r="G135" s="13">
        <f t="shared" ref="G135:G152" si="8">E135</f>
        <v>1500</v>
      </c>
    </row>
    <row r="136" spans="1:7" s="6" customFormat="1" x14ac:dyDescent="0.25">
      <c r="A136" s="8" t="s">
        <v>176</v>
      </c>
      <c r="B136" s="8" t="s">
        <v>140</v>
      </c>
      <c r="C136" s="8" t="s">
        <v>116</v>
      </c>
      <c r="D136" s="8" t="s">
        <v>117</v>
      </c>
      <c r="E136" s="9">
        <v>1500</v>
      </c>
      <c r="F136" s="9"/>
      <c r="G136" s="9">
        <f t="shared" si="8"/>
        <v>1500</v>
      </c>
    </row>
    <row r="137" spans="1:7" x14ac:dyDescent="0.25">
      <c r="A137" t="s">
        <v>176</v>
      </c>
      <c r="B137" t="s">
        <v>140</v>
      </c>
      <c r="C137" t="s">
        <v>120</v>
      </c>
      <c r="D137" t="s">
        <v>121</v>
      </c>
      <c r="E137" s="3">
        <v>1500</v>
      </c>
      <c r="F137" s="3"/>
      <c r="G137" s="13">
        <f t="shared" si="8"/>
        <v>1500</v>
      </c>
    </row>
    <row r="138" spans="1:7" s="6" customFormat="1" x14ac:dyDescent="0.25">
      <c r="A138" s="8" t="s">
        <v>176</v>
      </c>
      <c r="B138" s="8" t="s">
        <v>178</v>
      </c>
      <c r="C138" s="8"/>
      <c r="D138" s="8" t="s">
        <v>179</v>
      </c>
      <c r="E138" s="9">
        <v>46900</v>
      </c>
      <c r="F138" s="9"/>
      <c r="G138" s="9">
        <f t="shared" si="8"/>
        <v>46900</v>
      </c>
    </row>
    <row r="139" spans="1:7" s="6" customFormat="1" x14ac:dyDescent="0.25">
      <c r="A139" s="6" t="s">
        <v>176</v>
      </c>
      <c r="B139" s="6" t="s">
        <v>178</v>
      </c>
      <c r="C139" s="6" t="s">
        <v>112</v>
      </c>
      <c r="D139" s="6" t="s">
        <v>113</v>
      </c>
      <c r="E139" s="7">
        <v>35000</v>
      </c>
      <c r="F139" s="7"/>
      <c r="G139" s="13">
        <f t="shared" si="8"/>
        <v>35000</v>
      </c>
    </row>
    <row r="140" spans="1:7" x14ac:dyDescent="0.25">
      <c r="A140" s="1" t="s">
        <v>176</v>
      </c>
      <c r="B140" s="1" t="s">
        <v>178</v>
      </c>
      <c r="C140" s="1" t="s">
        <v>114</v>
      </c>
      <c r="D140" s="1" t="s">
        <v>115</v>
      </c>
      <c r="E140" s="2">
        <v>35000</v>
      </c>
      <c r="F140" s="2"/>
      <c r="G140" s="9">
        <f t="shared" si="8"/>
        <v>35000</v>
      </c>
    </row>
    <row r="141" spans="1:7" s="6" customFormat="1" x14ac:dyDescent="0.25">
      <c r="A141" s="6" t="s">
        <v>176</v>
      </c>
      <c r="B141" s="6" t="s">
        <v>178</v>
      </c>
      <c r="C141" s="6" t="s">
        <v>116</v>
      </c>
      <c r="D141" s="6" t="s">
        <v>117</v>
      </c>
      <c r="E141" s="7">
        <v>2700</v>
      </c>
      <c r="F141" s="7"/>
      <c r="G141" s="13">
        <f t="shared" si="8"/>
        <v>2700</v>
      </c>
    </row>
    <row r="142" spans="1:7" x14ac:dyDescent="0.25">
      <c r="A142" s="1" t="s">
        <v>176</v>
      </c>
      <c r="B142" s="1" t="s">
        <v>178</v>
      </c>
      <c r="C142" s="1" t="s">
        <v>120</v>
      </c>
      <c r="D142" s="1" t="s">
        <v>121</v>
      </c>
      <c r="E142" s="2">
        <v>1200</v>
      </c>
      <c r="F142" s="2"/>
      <c r="G142" s="9">
        <f t="shared" si="8"/>
        <v>1200</v>
      </c>
    </row>
    <row r="143" spans="1:7" x14ac:dyDescent="0.25">
      <c r="A143" t="s">
        <v>176</v>
      </c>
      <c r="B143" t="s">
        <v>178</v>
      </c>
      <c r="C143" t="s">
        <v>126</v>
      </c>
      <c r="D143" t="s">
        <v>127</v>
      </c>
      <c r="E143" s="3">
        <v>1500</v>
      </c>
      <c r="F143" s="3"/>
      <c r="G143" s="13">
        <f t="shared" si="8"/>
        <v>1500</v>
      </c>
    </row>
    <row r="144" spans="1:7" s="6" customFormat="1" x14ac:dyDescent="0.25">
      <c r="A144" s="8" t="s">
        <v>176</v>
      </c>
      <c r="B144" s="8" t="s">
        <v>178</v>
      </c>
      <c r="C144" s="8" t="s">
        <v>130</v>
      </c>
      <c r="D144" s="8" t="s">
        <v>131</v>
      </c>
      <c r="E144" s="9">
        <v>5800</v>
      </c>
      <c r="F144" s="9"/>
      <c r="G144" s="9">
        <f t="shared" si="8"/>
        <v>5800</v>
      </c>
    </row>
    <row r="145" spans="1:7" x14ac:dyDescent="0.25">
      <c r="A145" t="s">
        <v>176</v>
      </c>
      <c r="B145" t="s">
        <v>178</v>
      </c>
      <c r="C145" t="s">
        <v>132</v>
      </c>
      <c r="D145" t="s">
        <v>133</v>
      </c>
      <c r="E145" s="3">
        <v>5800</v>
      </c>
      <c r="F145" s="3"/>
      <c r="G145" s="13">
        <f t="shared" si="8"/>
        <v>5800</v>
      </c>
    </row>
    <row r="146" spans="1:7" s="6" customFormat="1" x14ac:dyDescent="0.25">
      <c r="A146" s="8" t="s">
        <v>176</v>
      </c>
      <c r="B146" s="8" t="s">
        <v>178</v>
      </c>
      <c r="C146" s="8" t="s">
        <v>13</v>
      </c>
      <c r="D146" s="8" t="s">
        <v>14</v>
      </c>
      <c r="E146" s="9">
        <v>3400</v>
      </c>
      <c r="F146" s="9"/>
      <c r="G146" s="9">
        <f t="shared" si="8"/>
        <v>3400</v>
      </c>
    </row>
    <row r="147" spans="1:7" x14ac:dyDescent="0.25">
      <c r="A147" t="s">
        <v>176</v>
      </c>
      <c r="B147" t="s">
        <v>178</v>
      </c>
      <c r="C147" t="s">
        <v>15</v>
      </c>
      <c r="D147" t="s">
        <v>16</v>
      </c>
      <c r="E147" s="3">
        <v>400</v>
      </c>
      <c r="F147" s="3"/>
      <c r="G147" s="13">
        <f t="shared" si="8"/>
        <v>400</v>
      </c>
    </row>
    <row r="148" spans="1:7" x14ac:dyDescent="0.25">
      <c r="A148" s="1" t="s">
        <v>176</v>
      </c>
      <c r="B148" s="1" t="s">
        <v>178</v>
      </c>
      <c r="C148" s="1" t="s">
        <v>134</v>
      </c>
      <c r="D148" s="1" t="s">
        <v>135</v>
      </c>
      <c r="E148" s="2">
        <v>3000</v>
      </c>
      <c r="F148" s="2"/>
      <c r="G148" s="9">
        <f t="shared" si="8"/>
        <v>3000</v>
      </c>
    </row>
    <row r="149" spans="1:7" s="6" customFormat="1" x14ac:dyDescent="0.25">
      <c r="A149" s="6" t="s">
        <v>180</v>
      </c>
      <c r="D149" s="6" t="s">
        <v>181</v>
      </c>
      <c r="E149" s="7">
        <v>4600</v>
      </c>
      <c r="F149" s="7"/>
      <c r="G149" s="13">
        <f t="shared" si="8"/>
        <v>4600</v>
      </c>
    </row>
    <row r="150" spans="1:7" s="6" customFormat="1" x14ac:dyDescent="0.25">
      <c r="A150" s="8" t="s">
        <v>180</v>
      </c>
      <c r="B150" s="8" t="s">
        <v>140</v>
      </c>
      <c r="C150" s="8"/>
      <c r="D150" s="8" t="s">
        <v>141</v>
      </c>
      <c r="E150" s="9">
        <v>4600</v>
      </c>
      <c r="F150" s="9"/>
      <c r="G150" s="9">
        <f t="shared" si="8"/>
        <v>4600</v>
      </c>
    </row>
    <row r="151" spans="1:7" s="6" customFormat="1" x14ac:dyDescent="0.25">
      <c r="A151" s="6" t="s">
        <v>180</v>
      </c>
      <c r="B151" s="6" t="s">
        <v>140</v>
      </c>
      <c r="C151" s="6" t="s">
        <v>55</v>
      </c>
      <c r="D151" s="6" t="s">
        <v>56</v>
      </c>
      <c r="E151" s="7">
        <v>4600</v>
      </c>
      <c r="F151" s="7"/>
      <c r="G151" s="13">
        <f t="shared" si="8"/>
        <v>4600</v>
      </c>
    </row>
    <row r="152" spans="1:7" x14ac:dyDescent="0.25">
      <c r="A152" s="1" t="s">
        <v>180</v>
      </c>
      <c r="B152" s="1" t="s">
        <v>140</v>
      </c>
      <c r="C152" s="1" t="s">
        <v>81</v>
      </c>
      <c r="D152" s="1" t="s">
        <v>82</v>
      </c>
      <c r="E152" s="2">
        <v>4600</v>
      </c>
      <c r="F152" s="2"/>
      <c r="G152" s="9">
        <f t="shared" si="8"/>
        <v>4600</v>
      </c>
    </row>
    <row r="153" spans="1:7" s="6" customFormat="1" x14ac:dyDescent="0.25">
      <c r="A153" s="6" t="s">
        <v>182</v>
      </c>
      <c r="D153" s="6" t="s">
        <v>183</v>
      </c>
      <c r="E153" s="7">
        <v>99000</v>
      </c>
      <c r="F153" s="7">
        <f>F154</f>
        <v>-4000</v>
      </c>
      <c r="G153" s="7">
        <f>G154</f>
        <v>95000</v>
      </c>
    </row>
    <row r="154" spans="1:7" s="6" customFormat="1" x14ac:dyDescent="0.25">
      <c r="A154" s="8" t="s">
        <v>182</v>
      </c>
      <c r="B154" s="8" t="s">
        <v>154</v>
      </c>
      <c r="C154" s="8"/>
      <c r="D154" s="8" t="s">
        <v>155</v>
      </c>
      <c r="E154" s="9">
        <v>99000</v>
      </c>
      <c r="F154" s="9">
        <f>F155</f>
        <v>-4000</v>
      </c>
      <c r="G154" s="9">
        <f>G155</f>
        <v>95000</v>
      </c>
    </row>
    <row r="155" spans="1:7" s="6" customFormat="1" x14ac:dyDescent="0.25">
      <c r="A155" s="6" t="s">
        <v>182</v>
      </c>
      <c r="B155" s="6" t="s">
        <v>154</v>
      </c>
      <c r="C155" s="6" t="s">
        <v>150</v>
      </c>
      <c r="D155" s="6" t="s">
        <v>151</v>
      </c>
      <c r="E155" s="7">
        <v>99000</v>
      </c>
      <c r="F155" s="7">
        <f>SUM(F156)</f>
        <v>-4000</v>
      </c>
      <c r="G155" s="7">
        <f>SUM(G156)</f>
        <v>95000</v>
      </c>
    </row>
    <row r="156" spans="1:7" x14ac:dyDescent="0.25">
      <c r="A156" s="1" t="s">
        <v>182</v>
      </c>
      <c r="B156" s="1" t="s">
        <v>154</v>
      </c>
      <c r="C156" s="1" t="s">
        <v>152</v>
      </c>
      <c r="D156" s="1" t="s">
        <v>153</v>
      </c>
      <c r="E156" s="2">
        <v>99000</v>
      </c>
      <c r="F156" s="2">
        <v>-4000</v>
      </c>
      <c r="G156" s="2">
        <f>SUM(E156+F156)</f>
        <v>95000</v>
      </c>
    </row>
    <row r="157" spans="1:7" s="6" customFormat="1" x14ac:dyDescent="0.25">
      <c r="A157" s="6" t="s">
        <v>184</v>
      </c>
      <c r="D157" s="6" t="s">
        <v>185</v>
      </c>
      <c r="E157" s="7">
        <v>7500</v>
      </c>
      <c r="F157" s="7">
        <f>F158</f>
        <v>-1000</v>
      </c>
      <c r="G157" s="7">
        <f>G158</f>
        <v>6500</v>
      </c>
    </row>
    <row r="158" spans="1:7" s="6" customFormat="1" x14ac:dyDescent="0.25">
      <c r="A158" s="8" t="s">
        <v>184</v>
      </c>
      <c r="B158" s="8" t="s">
        <v>178</v>
      </c>
      <c r="C158" s="8"/>
      <c r="D158" s="8" t="s">
        <v>179</v>
      </c>
      <c r="E158" s="9">
        <v>7500</v>
      </c>
      <c r="F158" s="9">
        <f>F159</f>
        <v>-1000</v>
      </c>
      <c r="G158" s="9">
        <f>G159</f>
        <v>6500</v>
      </c>
    </row>
    <row r="159" spans="1:7" s="6" customFormat="1" x14ac:dyDescent="0.25">
      <c r="A159" s="6" t="s">
        <v>184</v>
      </c>
      <c r="B159" s="6" t="s">
        <v>178</v>
      </c>
      <c r="C159" s="6" t="s">
        <v>29</v>
      </c>
      <c r="D159" s="6" t="s">
        <v>30</v>
      </c>
      <c r="E159" s="7">
        <v>7500</v>
      </c>
      <c r="F159" s="7">
        <f>SUM(F160)</f>
        <v>-1000</v>
      </c>
      <c r="G159" s="7">
        <f>SUM(E159+F159)</f>
        <v>6500</v>
      </c>
    </row>
    <row r="160" spans="1:7" x14ac:dyDescent="0.25">
      <c r="A160" s="1" t="s">
        <v>184</v>
      </c>
      <c r="B160" s="1" t="s">
        <v>178</v>
      </c>
      <c r="C160" s="1" t="s">
        <v>186</v>
      </c>
      <c r="D160" s="1" t="s">
        <v>187</v>
      </c>
      <c r="E160" s="2">
        <v>7500</v>
      </c>
      <c r="F160" s="2">
        <v>-1000</v>
      </c>
      <c r="G160" s="2">
        <f>SUM(E160+F160)</f>
        <v>6500</v>
      </c>
    </row>
    <row r="161" spans="1:7" s="6" customFormat="1" x14ac:dyDescent="0.25">
      <c r="A161" s="6" t="s">
        <v>188</v>
      </c>
      <c r="D161" s="6" t="s">
        <v>189</v>
      </c>
      <c r="E161" s="7">
        <v>66000</v>
      </c>
      <c r="F161" s="7"/>
      <c r="G161" s="7">
        <f>E161</f>
        <v>66000</v>
      </c>
    </row>
    <row r="162" spans="1:7" s="6" customFormat="1" x14ac:dyDescent="0.25">
      <c r="A162" s="8" t="s">
        <v>190</v>
      </c>
      <c r="B162" s="8"/>
      <c r="C162" s="8"/>
      <c r="D162" s="8" t="s">
        <v>191</v>
      </c>
      <c r="E162" s="9">
        <v>66000</v>
      </c>
      <c r="F162" s="9"/>
      <c r="G162" s="12">
        <f t="shared" ref="G162:G174" si="9">E162</f>
        <v>66000</v>
      </c>
    </row>
    <row r="163" spans="1:7" s="6" customFormat="1" x14ac:dyDescent="0.25">
      <c r="A163" s="6" t="s">
        <v>190</v>
      </c>
      <c r="B163" s="6" t="s">
        <v>5</v>
      </c>
      <c r="D163" s="6" t="s">
        <v>12</v>
      </c>
      <c r="E163" s="7">
        <v>66000</v>
      </c>
      <c r="F163" s="7"/>
      <c r="G163" s="7">
        <f t="shared" si="9"/>
        <v>66000</v>
      </c>
    </row>
    <row r="164" spans="1:7" s="6" customFormat="1" x14ac:dyDescent="0.25">
      <c r="A164" s="8" t="s">
        <v>190</v>
      </c>
      <c r="B164" s="8" t="s">
        <v>5</v>
      </c>
      <c r="C164" s="8" t="s">
        <v>164</v>
      </c>
      <c r="D164" s="8" t="s">
        <v>165</v>
      </c>
      <c r="E164" s="9">
        <v>56000</v>
      </c>
      <c r="F164" s="9"/>
      <c r="G164" s="12">
        <f t="shared" si="9"/>
        <v>56000</v>
      </c>
    </row>
    <row r="165" spans="1:7" x14ac:dyDescent="0.25">
      <c r="A165" t="s">
        <v>190</v>
      </c>
      <c r="B165" t="s">
        <v>5</v>
      </c>
      <c r="C165" t="s">
        <v>166</v>
      </c>
      <c r="D165" t="s">
        <v>167</v>
      </c>
      <c r="E165" s="3">
        <v>20000</v>
      </c>
      <c r="F165" s="3"/>
      <c r="G165" s="7">
        <f t="shared" si="9"/>
        <v>20000</v>
      </c>
    </row>
    <row r="166" spans="1:7" x14ac:dyDescent="0.25">
      <c r="A166" s="1" t="s">
        <v>190</v>
      </c>
      <c r="B166" s="1" t="s">
        <v>5</v>
      </c>
      <c r="C166" s="1" t="s">
        <v>192</v>
      </c>
      <c r="D166" s="1" t="s">
        <v>193</v>
      </c>
      <c r="E166" s="2">
        <v>28000</v>
      </c>
      <c r="F166" s="2"/>
      <c r="G166" s="12">
        <f t="shared" si="9"/>
        <v>28000</v>
      </c>
    </row>
    <row r="167" spans="1:7" x14ac:dyDescent="0.25">
      <c r="A167" t="s">
        <v>190</v>
      </c>
      <c r="B167" t="s">
        <v>5</v>
      </c>
      <c r="C167" t="s">
        <v>194</v>
      </c>
      <c r="D167" t="s">
        <v>195</v>
      </c>
      <c r="E167" s="3">
        <v>8000</v>
      </c>
      <c r="F167" s="3"/>
      <c r="G167" s="7">
        <f t="shared" si="9"/>
        <v>8000</v>
      </c>
    </row>
    <row r="168" spans="1:7" s="6" customFormat="1" x14ac:dyDescent="0.25">
      <c r="A168" s="8" t="s">
        <v>190</v>
      </c>
      <c r="B168" s="8" t="s">
        <v>5</v>
      </c>
      <c r="C168" s="8" t="s">
        <v>150</v>
      </c>
      <c r="D168" s="8" t="s">
        <v>151</v>
      </c>
      <c r="E168" s="9">
        <v>10000</v>
      </c>
      <c r="F168" s="9"/>
      <c r="G168" s="12">
        <f t="shared" si="9"/>
        <v>10000</v>
      </c>
    </row>
    <row r="169" spans="1:7" x14ac:dyDescent="0.25">
      <c r="A169" t="s">
        <v>190</v>
      </c>
      <c r="B169" t="s">
        <v>5</v>
      </c>
      <c r="C169" t="s">
        <v>152</v>
      </c>
      <c r="D169" t="s">
        <v>153</v>
      </c>
      <c r="E169" s="3">
        <v>10000</v>
      </c>
      <c r="F169" s="3"/>
      <c r="G169" s="7">
        <f t="shared" si="9"/>
        <v>10000</v>
      </c>
    </row>
    <row r="170" spans="1:7" s="6" customFormat="1" x14ac:dyDescent="0.25">
      <c r="A170" s="8" t="s">
        <v>196</v>
      </c>
      <c r="B170" s="8"/>
      <c r="C170" s="8"/>
      <c r="D170" s="8" t="s">
        <v>197</v>
      </c>
      <c r="E170" s="9">
        <v>100</v>
      </c>
      <c r="F170" s="9"/>
      <c r="G170" s="12">
        <f t="shared" si="9"/>
        <v>100</v>
      </c>
    </row>
    <row r="171" spans="1:7" s="6" customFormat="1" x14ac:dyDescent="0.25">
      <c r="A171" s="6" t="s">
        <v>198</v>
      </c>
      <c r="D171" s="6" t="s">
        <v>191</v>
      </c>
      <c r="E171" s="7">
        <v>100</v>
      </c>
      <c r="F171" s="7"/>
      <c r="G171" s="7">
        <f t="shared" si="9"/>
        <v>100</v>
      </c>
    </row>
    <row r="172" spans="1:7" s="6" customFormat="1" x14ac:dyDescent="0.25">
      <c r="A172" s="8" t="s">
        <v>198</v>
      </c>
      <c r="B172" s="8" t="s">
        <v>199</v>
      </c>
      <c r="C172" s="8"/>
      <c r="D172" s="8" t="s">
        <v>200</v>
      </c>
      <c r="E172" s="9">
        <v>100</v>
      </c>
      <c r="F172" s="9"/>
      <c r="G172" s="12">
        <f t="shared" si="9"/>
        <v>100</v>
      </c>
    </row>
    <row r="173" spans="1:7" s="6" customFormat="1" x14ac:dyDescent="0.25">
      <c r="A173" s="6" t="s">
        <v>198</v>
      </c>
      <c r="B173" s="6" t="s">
        <v>199</v>
      </c>
      <c r="C173" s="6" t="s">
        <v>150</v>
      </c>
      <c r="D173" s="6" t="s">
        <v>151</v>
      </c>
      <c r="E173" s="7">
        <v>100</v>
      </c>
      <c r="F173" s="7"/>
      <c r="G173" s="7">
        <f t="shared" si="9"/>
        <v>100</v>
      </c>
    </row>
    <row r="174" spans="1:7" x14ac:dyDescent="0.25">
      <c r="A174" s="1" t="s">
        <v>198</v>
      </c>
      <c r="B174" s="1" t="s">
        <v>199</v>
      </c>
      <c r="C174" s="1" t="s">
        <v>152</v>
      </c>
      <c r="D174" s="1" t="s">
        <v>153</v>
      </c>
      <c r="E174" s="2">
        <v>100</v>
      </c>
      <c r="F174" s="2"/>
      <c r="G174" s="12">
        <f t="shared" si="9"/>
        <v>100</v>
      </c>
    </row>
    <row r="175" spans="1:7" x14ac:dyDescent="0.25">
      <c r="A175" s="4"/>
      <c r="B175" s="4"/>
      <c r="C175" s="4"/>
      <c r="D175" s="4"/>
      <c r="E175" s="4"/>
      <c r="F175" s="4"/>
      <c r="G175" s="4"/>
    </row>
  </sheetData>
  <mergeCells count="1">
    <mergeCell ref="A3:G3"/>
  </mergeCells>
  <pageMargins left="0.43" right="0.32" top="0.36" bottom="0.42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korisnik</cp:lastModifiedBy>
  <cp:lastPrinted>2021-01-08T11:37:08Z</cp:lastPrinted>
  <dcterms:created xsi:type="dcterms:W3CDTF">2020-12-01T13:02:33Z</dcterms:created>
  <dcterms:modified xsi:type="dcterms:W3CDTF">2021-01-08T11:38:33Z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