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cuments\PLAN - GRAD\2025\"/>
    </mc:Choice>
  </mc:AlternateContent>
  <bookViews>
    <workbookView xWindow="0" yWindow="0" windowWidth="28800" windowHeight="11835"/>
  </bookViews>
  <sheets>
    <sheet name="KONSOLIDIRANI" sheetId="4" r:id="rId1"/>
    <sheet name="Proračun-financiranje Grad Dbk" sheetId="2" r:id="rId2"/>
    <sheet name="Vanproračunski rashodi" sheetId="1" r:id="rId3"/>
    <sheet name="Vanproračunski prihodi" sheetId="3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E142" i="4" l="1"/>
  <c r="F142" i="4"/>
  <c r="E140" i="4"/>
  <c r="F140" i="4"/>
  <c r="E136" i="4"/>
  <c r="F136" i="4"/>
  <c r="E132" i="4"/>
  <c r="F132" i="4"/>
  <c r="E133" i="4"/>
  <c r="F133" i="4"/>
  <c r="E130" i="4"/>
  <c r="F130" i="4"/>
  <c r="D130" i="4"/>
  <c r="E123" i="4"/>
  <c r="F123" i="4"/>
  <c r="E124" i="4"/>
  <c r="F124" i="4"/>
  <c r="E125" i="4"/>
  <c r="F125" i="4"/>
  <c r="E126" i="4"/>
  <c r="F126" i="4"/>
  <c r="E127" i="4"/>
  <c r="F127" i="4"/>
  <c r="E128" i="4"/>
  <c r="F128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11" i="4"/>
  <c r="F111" i="4"/>
  <c r="E112" i="4"/>
  <c r="F112" i="4"/>
  <c r="D112" i="4"/>
  <c r="D111" i="4"/>
  <c r="E91" i="4"/>
  <c r="F91" i="4"/>
  <c r="E92" i="4"/>
  <c r="F92" i="4"/>
  <c r="E93" i="4"/>
  <c r="F93" i="4"/>
  <c r="E94" i="4"/>
  <c r="F94" i="4"/>
  <c r="E95" i="4"/>
  <c r="F95" i="4"/>
  <c r="E96" i="4"/>
  <c r="F96" i="4"/>
  <c r="E97" i="4"/>
  <c r="F97" i="4"/>
  <c r="E98" i="4"/>
  <c r="F98" i="4"/>
  <c r="E99" i="4"/>
  <c r="F99" i="4"/>
  <c r="E100" i="4"/>
  <c r="F100" i="4"/>
  <c r="E101" i="4"/>
  <c r="F101" i="4"/>
  <c r="E102" i="4"/>
  <c r="F102" i="4"/>
  <c r="E103" i="4"/>
  <c r="F103" i="4"/>
  <c r="E104" i="4"/>
  <c r="F104" i="4"/>
  <c r="E105" i="4"/>
  <c r="F105" i="4"/>
  <c r="E106" i="4"/>
  <c r="F106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E83" i="4"/>
  <c r="F83" i="4"/>
  <c r="E84" i="4"/>
  <c r="F84" i="4"/>
  <c r="E85" i="4"/>
  <c r="F85" i="4"/>
  <c r="E86" i="4"/>
  <c r="F86" i="4"/>
  <c r="E87" i="4"/>
  <c r="F87" i="4"/>
  <c r="D72" i="4"/>
  <c r="E70" i="4"/>
  <c r="F70" i="4"/>
  <c r="D70" i="4"/>
  <c r="E80" i="4"/>
  <c r="F80" i="4"/>
  <c r="E79" i="4"/>
  <c r="F79" i="4"/>
  <c r="F72" i="4"/>
  <c r="E72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D71" i="4"/>
  <c r="F71" i="4" s="1"/>
  <c r="E135" i="4"/>
  <c r="F135" i="4"/>
  <c r="D135" i="4"/>
  <c r="E15" i="3"/>
  <c r="F15" i="3"/>
  <c r="D15" i="3"/>
  <c r="E20" i="3"/>
  <c r="F20" i="3"/>
  <c r="D20" i="3"/>
  <c r="E17" i="3"/>
  <c r="F17" i="3"/>
  <c r="D17" i="3"/>
  <c r="D16" i="3"/>
  <c r="E16" i="3"/>
  <c r="E58" i="1"/>
  <c r="F58" i="1"/>
  <c r="D58" i="1"/>
  <c r="E44" i="2"/>
  <c r="F44" i="2"/>
  <c r="E71" i="4" l="1"/>
  <c r="F7" i="3"/>
  <c r="E7" i="3"/>
  <c r="D7" i="3"/>
  <c r="F8" i="1"/>
  <c r="E8" i="1"/>
  <c r="D8" i="1"/>
  <c r="F7" i="2"/>
  <c r="E7" i="2"/>
  <c r="D7" i="2"/>
  <c r="E108" i="4" l="1"/>
  <c r="F108" i="4"/>
  <c r="D108" i="4"/>
  <c r="D133" i="4" l="1"/>
  <c r="D132" i="4"/>
  <c r="E141" i="4"/>
  <c r="D141" i="4"/>
  <c r="D142" i="4"/>
  <c r="D140" i="4"/>
  <c r="D89" i="4"/>
  <c r="D136" i="4"/>
  <c r="D87" i="4"/>
  <c r="D86" i="4"/>
  <c r="D85" i="4"/>
  <c r="D84" i="4"/>
  <c r="D83" i="4"/>
  <c r="D80" i="4"/>
  <c r="D79" i="4"/>
  <c r="D78" i="4"/>
  <c r="D77" i="4"/>
  <c r="D64" i="4"/>
  <c r="D63" i="4"/>
  <c r="D62" i="4"/>
  <c r="D61" i="4"/>
  <c r="D60" i="4"/>
  <c r="D59" i="4"/>
  <c r="D58" i="4"/>
  <c r="D57" i="4"/>
  <c r="D56" i="4"/>
  <c r="D68" i="4"/>
  <c r="D41" i="4"/>
  <c r="D42" i="4"/>
  <c r="D43" i="4"/>
  <c r="D45" i="4"/>
  <c r="D46" i="4"/>
  <c r="D47" i="4"/>
  <c r="D48" i="4"/>
  <c r="D49" i="4"/>
  <c r="D50" i="4"/>
  <c r="D51" i="4"/>
  <c r="D52" i="4"/>
  <c r="D53" i="4"/>
  <c r="D54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12" i="4"/>
  <c r="D75" i="2"/>
  <c r="E89" i="4" l="1"/>
  <c r="E68" i="4"/>
  <c r="E77" i="4" l="1"/>
  <c r="E75" i="2" l="1"/>
  <c r="D120" i="4" l="1"/>
  <c r="E114" i="4" l="1"/>
  <c r="D121" i="4"/>
  <c r="D124" i="4" l="1"/>
  <c r="D125" i="4"/>
  <c r="D126" i="4"/>
  <c r="D127" i="4"/>
  <c r="D128" i="4"/>
  <c r="D123" i="4"/>
  <c r="D116" i="4"/>
  <c r="D117" i="4"/>
  <c r="D118" i="4"/>
  <c r="D119" i="4"/>
  <c r="D115" i="4"/>
  <c r="D114" i="4" l="1"/>
  <c r="F109" i="4"/>
  <c r="E55" i="4"/>
  <c r="D44" i="2" l="1"/>
  <c r="D44" i="4" s="1"/>
  <c r="A5" i="3"/>
  <c r="A5" i="1"/>
  <c r="A5" i="2"/>
  <c r="E67" i="2" l="1"/>
  <c r="E107" i="4"/>
  <c r="F67" i="2" l="1"/>
  <c r="D67" i="2"/>
  <c r="F76" i="4" l="1"/>
  <c r="F29" i="1" l="1"/>
  <c r="E150" i="4" l="1"/>
  <c r="D150" i="4"/>
  <c r="E69" i="4"/>
  <c r="D69" i="4"/>
  <c r="F89" i="4"/>
  <c r="F88" i="4" s="1"/>
  <c r="E88" i="4"/>
  <c r="D88" i="4"/>
  <c r="D67" i="4"/>
  <c r="F68" i="4"/>
  <c r="F67" i="4" s="1"/>
  <c r="E67" i="4"/>
  <c r="D139" i="4"/>
  <c r="D122" i="4"/>
  <c r="E90" i="4"/>
  <c r="D90" i="4"/>
  <c r="E82" i="4"/>
  <c r="D82" i="4"/>
  <c r="E73" i="4"/>
  <c r="D73" i="4"/>
  <c r="E154" i="4"/>
  <c r="D55" i="4"/>
  <c r="E134" i="4"/>
  <c r="D134" i="4"/>
  <c r="F141" i="4"/>
  <c r="F78" i="4"/>
  <c r="F77" i="4"/>
  <c r="F75" i="4"/>
  <c r="F74" i="4"/>
  <c r="E11" i="4"/>
  <c r="E10" i="4" s="1"/>
  <c r="D11" i="4"/>
  <c r="D10" i="4" s="1"/>
  <c r="E152" i="4"/>
  <c r="D152" i="4"/>
  <c r="E129" i="4"/>
  <c r="C8" i="4"/>
  <c r="F122" i="4" l="1"/>
  <c r="E81" i="4"/>
  <c r="D9" i="4"/>
  <c r="F55" i="4"/>
  <c r="F154" i="4" s="1"/>
  <c r="F69" i="4"/>
  <c r="E155" i="4"/>
  <c r="D155" i="4"/>
  <c r="F150" i="4"/>
  <c r="D66" i="4"/>
  <c r="E66" i="4"/>
  <c r="D151" i="4"/>
  <c r="D81" i="4"/>
  <c r="F73" i="4"/>
  <c r="F82" i="4"/>
  <c r="F90" i="4"/>
  <c r="F134" i="4"/>
  <c r="D110" i="4"/>
  <c r="D153" i="4"/>
  <c r="F107" i="4"/>
  <c r="E122" i="4"/>
  <c r="F152" i="4"/>
  <c r="E139" i="4"/>
  <c r="E138" i="4" s="1"/>
  <c r="E137" i="4" s="1"/>
  <c r="E131" i="4"/>
  <c r="F11" i="4"/>
  <c r="E9" i="4"/>
  <c r="D107" i="4"/>
  <c r="D154" i="4"/>
  <c r="D131" i="4"/>
  <c r="E110" i="4"/>
  <c r="D129" i="4"/>
  <c r="E153" i="4" l="1"/>
  <c r="E113" i="4"/>
  <c r="E149" i="4"/>
  <c r="E151" i="4"/>
  <c r="F155" i="4"/>
  <c r="F66" i="4"/>
  <c r="F10" i="4"/>
  <c r="F9" i="4" s="1"/>
  <c r="F81" i="4"/>
  <c r="D149" i="4"/>
  <c r="D156" i="4" s="1"/>
  <c r="D113" i="4"/>
  <c r="D65" i="4" s="1"/>
  <c r="D8" i="4" s="1"/>
  <c r="F131" i="4"/>
  <c r="F110" i="4"/>
  <c r="F139" i="4"/>
  <c r="F151" i="4" s="1"/>
  <c r="F129" i="4"/>
  <c r="D138" i="4"/>
  <c r="D137" i="4" s="1"/>
  <c r="E156" i="4" l="1"/>
  <c r="E65" i="4"/>
  <c r="E8" i="4" s="1"/>
  <c r="F138" i="4"/>
  <c r="F137" i="4" s="1"/>
  <c r="D157" i="4"/>
  <c r="F153" i="4"/>
  <c r="E157" i="4" l="1"/>
  <c r="E26" i="1" l="1"/>
  <c r="D26" i="1"/>
  <c r="E14" i="3"/>
  <c r="E23" i="3" s="1"/>
  <c r="F11" i="3"/>
  <c r="F12" i="3"/>
  <c r="F13" i="3"/>
  <c r="E37" i="1"/>
  <c r="F28" i="1" l="1"/>
  <c r="F27" i="1"/>
  <c r="D56" i="2"/>
  <c r="E56" i="2"/>
  <c r="F56" i="2" l="1"/>
  <c r="F9" i="3"/>
  <c r="F16" i="3" l="1"/>
  <c r="F14" i="3"/>
  <c r="E8" i="3"/>
  <c r="F8" i="3"/>
  <c r="D14" i="3"/>
  <c r="D23" i="3" s="1"/>
  <c r="D8" i="3"/>
  <c r="F23" i="3" l="1"/>
  <c r="F21" i="3"/>
  <c r="F91" i="2" l="1"/>
  <c r="F105" i="2" s="1"/>
  <c r="E91" i="2"/>
  <c r="E105" i="2" s="1"/>
  <c r="D91" i="2"/>
  <c r="D105" i="2" s="1"/>
  <c r="F83" i="2" l="1"/>
  <c r="F93" i="2"/>
  <c r="F90" i="2" s="1"/>
  <c r="E97" i="2"/>
  <c r="E96" i="2" s="1"/>
  <c r="E95" i="2" s="1"/>
  <c r="E93" i="2"/>
  <c r="E90" i="2" s="1"/>
  <c r="E83" i="2"/>
  <c r="E74" i="2" s="1"/>
  <c r="E71" i="2"/>
  <c r="E70" i="2" s="1"/>
  <c r="E61" i="2"/>
  <c r="E11" i="2"/>
  <c r="D11" i="2"/>
  <c r="D10" i="2" s="1"/>
  <c r="D9" i="2" s="1"/>
  <c r="D61" i="2"/>
  <c r="D71" i="2"/>
  <c r="D70" i="2" s="1"/>
  <c r="D83" i="2"/>
  <c r="D74" i="2" s="1"/>
  <c r="D93" i="2"/>
  <c r="D90" i="2" s="1"/>
  <c r="D97" i="2"/>
  <c r="D96" i="2" s="1"/>
  <c r="D95" i="2" s="1"/>
  <c r="F35" i="1"/>
  <c r="F31" i="1"/>
  <c r="F30" i="1"/>
  <c r="F24" i="1"/>
  <c r="E57" i="1"/>
  <c r="E55" i="1"/>
  <c r="E54" i="1" s="1"/>
  <c r="F55" i="1"/>
  <c r="F54" i="1" s="1"/>
  <c r="E35" i="1"/>
  <c r="E34" i="1" s="1"/>
  <c r="E24" i="1"/>
  <c r="E23" i="1" s="1"/>
  <c r="E12" i="1"/>
  <c r="E11" i="1" s="1"/>
  <c r="E10" i="1" s="1"/>
  <c r="D57" i="1"/>
  <c r="D55" i="1"/>
  <c r="D54" i="1" s="1"/>
  <c r="D37" i="1"/>
  <c r="D35" i="1"/>
  <c r="D24" i="1"/>
  <c r="D12" i="1"/>
  <c r="D65" i="1" s="1"/>
  <c r="F26" i="1" l="1"/>
  <c r="F23" i="1" s="1"/>
  <c r="F75" i="2"/>
  <c r="F74" i="2" s="1"/>
  <c r="F114" i="4"/>
  <c r="F113" i="4" s="1"/>
  <c r="E103" i="2"/>
  <c r="D63" i="1"/>
  <c r="E63" i="1"/>
  <c r="D60" i="2"/>
  <c r="D103" i="2"/>
  <c r="E10" i="2"/>
  <c r="E9" i="2" s="1"/>
  <c r="E104" i="2"/>
  <c r="F63" i="1"/>
  <c r="D104" i="2"/>
  <c r="F37" i="1"/>
  <c r="F34" i="1" s="1"/>
  <c r="F71" i="2"/>
  <c r="F70" i="2" s="1"/>
  <c r="E60" i="2"/>
  <c r="D34" i="1"/>
  <c r="D23" i="1"/>
  <c r="D11" i="1"/>
  <c r="D10" i="1" s="1"/>
  <c r="D64" i="1"/>
  <c r="D106" i="2"/>
  <c r="E64" i="1"/>
  <c r="E22" i="1"/>
  <c r="E9" i="1" s="1"/>
  <c r="E24" i="3" s="1"/>
  <c r="E65" i="1"/>
  <c r="F12" i="1"/>
  <c r="E106" i="2"/>
  <c r="F97" i="2"/>
  <c r="F96" i="2" s="1"/>
  <c r="F95" i="2" s="1"/>
  <c r="F61" i="2"/>
  <c r="F11" i="2"/>
  <c r="D66" i="1" l="1"/>
  <c r="F149" i="4"/>
  <c r="F156" i="4" s="1"/>
  <c r="F65" i="4"/>
  <c r="F8" i="4" s="1"/>
  <c r="F104" i="2"/>
  <c r="F103" i="2"/>
  <c r="D107" i="2"/>
  <c r="E55" i="2"/>
  <c r="E8" i="2" s="1"/>
  <c r="D55" i="2"/>
  <c r="D8" i="2" s="1"/>
  <c r="D22" i="1"/>
  <c r="D9" i="1" s="1"/>
  <c r="E107" i="2"/>
  <c r="E66" i="1"/>
  <c r="E67" i="1" s="1"/>
  <c r="F11" i="1"/>
  <c r="F10" i="1" s="1"/>
  <c r="F65" i="1"/>
  <c r="F57" i="1"/>
  <c r="F22" i="1" s="1"/>
  <c r="F64" i="1"/>
  <c r="F60" i="2"/>
  <c r="F10" i="2"/>
  <c r="F9" i="2" s="1"/>
  <c r="F106" i="2"/>
  <c r="D67" i="1" l="1"/>
  <c r="D24" i="3"/>
  <c r="F157" i="4"/>
  <c r="D108" i="2"/>
  <c r="F55" i="2"/>
  <c r="F8" i="2" s="1"/>
  <c r="E108" i="2"/>
  <c r="F66" i="1"/>
  <c r="F9" i="1"/>
  <c r="F24" i="3" s="1"/>
  <c r="F107" i="2"/>
  <c r="F108" i="2" l="1"/>
  <c r="F67" i="1"/>
</calcChain>
</file>

<file path=xl/sharedStrings.xml><?xml version="1.0" encoding="utf-8"?>
<sst xmlns="http://schemas.openxmlformats.org/spreadsheetml/2006/main" count="800" uniqueCount="198">
  <si>
    <t>Izvor fin.</t>
  </si>
  <si>
    <t>Konto</t>
  </si>
  <si>
    <t>Naziv</t>
  </si>
  <si>
    <t>31</t>
  </si>
  <si>
    <t>OŠ ANTUNA MASLE – ORAŠAC</t>
  </si>
  <si>
    <t>18054</t>
  </si>
  <si>
    <t>DECENTRALIZIRANE FUNKCIJE- MINIMALNI FINANCIJSKI STANDARD</t>
  </si>
  <si>
    <t>18054004</t>
  </si>
  <si>
    <t>REDOVNA DJELATNOST OSNOVNOG OBRAZOVANJA</t>
  </si>
  <si>
    <t>49</t>
  </si>
  <si>
    <t>Pomoći iz državnog proračuna za plaće te ostale rashode za zaposlene</t>
  </si>
  <si>
    <t>31111</t>
  </si>
  <si>
    <t>Plaće za zaposlene</t>
  </si>
  <si>
    <t>31212</t>
  </si>
  <si>
    <t>Nagrade</t>
  </si>
  <si>
    <t>31213</t>
  </si>
  <si>
    <t>Darovi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</si>
  <si>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</si>
  <si>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</si>
  <si>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</si>
  <si>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</si>
  <si>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</si>
  <si>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</si>
  <si>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31321</t>
  </si>
  <si>
    <t>Doprinosi za obvezno zdravstveno osiguranje</t>
  </si>
  <si>
    <t>32121</t>
  </si>
  <si>
    <t>Naknade za prijevoz na posao i s posla</t>
  </si>
  <si>
    <t>Ostali nespomenuti rashodi poslovanja</t>
  </si>
  <si>
    <t>32955</t>
  </si>
  <si>
    <t>Novčana naknada poslodavca zbog nezapošljavanja osoba s invaliditetom</t>
  </si>
  <si>
    <t>18055</t>
  </si>
  <si>
    <t>DECENTRALIZIRANE FUNKCIJE - IZNAD MINIMALNOG FINANCIJSKOG STANDARDA</t>
  </si>
  <si>
    <t>18055002</t>
  </si>
  <si>
    <t>OSTALI PROJEKTI U OSNOVNOM ŠKOLSTVU</t>
  </si>
  <si>
    <t>55</t>
  </si>
  <si>
    <t>Donacije i ostali namjenski prihodi proračunskih korisnika</t>
  </si>
  <si>
    <t>32231</t>
  </si>
  <si>
    <t>Električna energija</t>
  </si>
  <si>
    <t>32341</t>
  </si>
  <si>
    <t>Opskrba vodom</t>
  </si>
  <si>
    <t>32399</t>
  </si>
  <si>
    <t>Ostale nespomenute usluge</t>
  </si>
  <si>
    <t>18055006</t>
  </si>
  <si>
    <t>PRODUŽENI BORAVAK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</si>
  <si>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</si>
  <si>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</si>
  <si>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</si>
  <si>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</si>
  <si>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</si>
  <si>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</si>
  <si>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</si>
  <si>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</si>
  <si>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32219</t>
  </si>
  <si>
    <t>Ostali materijal za potrebe redovnog poslovanja</t>
  </si>
  <si>
    <t>32241</t>
  </si>
  <si>
    <t>Materijal i dijelovi za tekuće i inveticijsko održavanje građevinskih objekata</t>
  </si>
  <si>
    <t>32244</t>
  </si>
  <si>
    <t>Ostali materijal i dijelovi za tekuće i investicijsko održavanje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</si>
  <si>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</si>
  <si>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</si>
  <si>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</si>
  <si>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</si>
  <si>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32363</t>
  </si>
  <si>
    <t>Laboratorijske usluge</t>
  </si>
  <si>
    <t>42211</t>
  </si>
  <si>
    <t>Računala i računalna oprema</t>
  </si>
  <si>
    <t>42212</t>
  </si>
  <si>
    <t>Uredski namještaj</t>
  </si>
  <si>
    <t>18055039</t>
  </si>
  <si>
    <t>NABAVA ŠKOLSKIH UDŽBENIKA</t>
  </si>
  <si>
    <t>42411</t>
  </si>
  <si>
    <t>Knjige u knjižnici</t>
  </si>
  <si>
    <t>18055043</t>
  </si>
  <si>
    <t>PREHRANA ZA UČENIKE U OSNOVNIM ŠKOLAMA</t>
  </si>
  <si>
    <t>Razdjel 8 UPRAVNI ODJEL ZA OBRAZOVANJE, ŠPORT, SOCIJALNU SKRB I CIVILNO DRUŠTVO</t>
  </si>
  <si>
    <t>Glava 31 OSNOVNO ŠKOLSTVO</t>
  </si>
  <si>
    <t>OŠ ANTUNA MASLE ORAŠAC</t>
  </si>
  <si>
    <t>18054001</t>
  </si>
  <si>
    <t>MATERIJALNI I FINANCIJSKI RASHODI</t>
  </si>
  <si>
    <t>Potpore za decentralizirane izdatke</t>
  </si>
  <si>
    <t>32111</t>
  </si>
  <si>
    <t>Dnevnice za službeni put u zemlji</t>
  </si>
  <si>
    <t>32113</t>
  </si>
  <si>
    <t>Naknade za smještaj na službenom putu u zemlji</t>
  </si>
  <si>
    <t>32115</t>
  </si>
  <si>
    <t>Naknade za prijevoz na službenom putu u zemlji</t>
  </si>
  <si>
    <t>32119</t>
  </si>
  <si>
    <t>Ostali rashodi za službena putovanja</t>
  </si>
  <si>
    <t>32131</t>
  </si>
  <si>
    <t>Seminari, savjetovanja i simpoziji</t>
  </si>
  <si>
    <t>32132</t>
  </si>
  <si>
    <t>Tečajevi i stručni ispiti</t>
  </si>
  <si>
    <t>32141</t>
  </si>
  <si>
    <t>Naknada za korištenje privatnog automobila u službene svrhe</t>
  </si>
  <si>
    <t>32226</t>
  </si>
  <si>
    <t>Lijekovi</t>
  </si>
  <si>
    <t>32234</t>
  </si>
  <si>
    <t>Motorni benzin i dizel gorivo</t>
  </si>
  <si>
    <t>32239</t>
  </si>
  <si>
    <t>Ostali materijali za proizvodnju energije (ugljen, drva, teško ulje)</t>
  </si>
  <si>
    <t>32251</t>
  </si>
  <si>
    <t>Sitni inventar</t>
  </si>
  <si>
    <t>32271</t>
  </si>
  <si>
    <t>Službena, radna i zaštitna odjeća i obuća</t>
  </si>
  <si>
    <t>32311</t>
  </si>
  <si>
    <t>Usluge telefona, telefaksa</t>
  </si>
  <si>
    <t>32313</t>
  </si>
  <si>
    <t>Poštarina (pisma, tiskanice i sl.)</t>
  </si>
  <si>
    <t>32342</t>
  </si>
  <si>
    <t>Iznošenje i odvoz smeća</t>
  </si>
  <si>
    <t>32343</t>
  </si>
  <si>
    <t>Deratizacija i dezinsekcija</t>
  </si>
  <si>
    <t>32344</t>
  </si>
  <si>
    <t>Dimnjačarske i ekološke usluge</t>
  </si>
  <si>
    <t>32349</t>
  </si>
  <si>
    <t>Ostale komunalne usluge</t>
  </si>
  <si>
    <t>32359</t>
  </si>
  <si>
    <t>Ostale najamnine i zakupnine</t>
  </si>
  <si>
    <t>32361</t>
  </si>
  <si>
    <t>Obvezni i preventivni zdravstveni pregledi zaposlenika</t>
  </si>
  <si>
    <t>32372</t>
  </si>
  <si>
    <t>Ugovori o djelu</t>
  </si>
  <si>
    <t>32381</t>
  </si>
  <si>
    <t>Usluge ažuriranja računalnih baza</t>
  </si>
  <si>
    <t>32391</t>
  </si>
  <si>
    <t>Grafičke i tiskarske usluge, usluge kopiranja i uvezivanja i slično</t>
  </si>
  <si>
    <t>32396</t>
  </si>
  <si>
    <t>Usluge čuvanja imovine i obveza</t>
  </si>
  <si>
    <t>32922</t>
  </si>
  <si>
    <t>Premije osiguranja ostale imovine</t>
  </si>
  <si>
    <t>32931</t>
  </si>
  <si>
    <t>Reprezentacija</t>
  </si>
  <si>
    <t>32941</t>
  </si>
  <si>
    <t>Tuzemne članarine</t>
  </si>
  <si>
    <t>32991</t>
  </si>
  <si>
    <t>Rashodi protokola</t>
  </si>
  <si>
    <t>32999</t>
  </si>
  <si>
    <t>34311</t>
  </si>
  <si>
    <t>Usluge banaka</t>
  </si>
  <si>
    <t>34312</t>
  </si>
  <si>
    <t>Usluge platnog prometa</t>
  </si>
  <si>
    <t>11</t>
  </si>
  <si>
    <t>Opći prihodi i primici</t>
  </si>
  <si>
    <t>18055023</t>
  </si>
  <si>
    <t>STRUČNO RAZVOJNE SLUŽBE</t>
  </si>
  <si>
    <t>18055036</t>
  </si>
  <si>
    <t>ASISTENT U NASTAVI</t>
  </si>
  <si>
    <t>44</t>
  </si>
  <si>
    <t>EU fondovi-pomoći</t>
  </si>
  <si>
    <t>18055040</t>
  </si>
  <si>
    <t>SHEMA ŠKOLSKOG VOĆA</t>
  </si>
  <si>
    <t>32224</t>
  </si>
  <si>
    <t>Namirnice</t>
  </si>
  <si>
    <t>18056</t>
  </si>
  <si>
    <t>KAPITALNO ULAGANJE U ŠKOLSTVO - MINIMALNI FINANCIJSKI STANDARD</t>
  </si>
  <si>
    <t>18056002</t>
  </si>
  <si>
    <t>ŠKOLSKA OPREMA</t>
  </si>
  <si>
    <t>42253</t>
  </si>
  <si>
    <t>Strojevi za obradu zemljišta</t>
  </si>
  <si>
    <t>29</t>
  </si>
  <si>
    <t>Višak / manjak  prihoda proračunskih korisnika</t>
  </si>
  <si>
    <t>IZVOR 25</t>
  </si>
  <si>
    <t>IZVOR 29</t>
  </si>
  <si>
    <t>IZVOR 55</t>
  </si>
  <si>
    <t>IZVOR 49</t>
  </si>
  <si>
    <t>IZVOR 11</t>
  </si>
  <si>
    <t>IZVOR 31</t>
  </si>
  <si>
    <t>IZVOR 42</t>
  </si>
  <si>
    <t>IZVOR 44</t>
  </si>
  <si>
    <t>42</t>
  </si>
  <si>
    <t>Namjenske tekuće pomoći</t>
  </si>
  <si>
    <t>Vlastiti prihodi proračunskih korisnika</t>
  </si>
  <si>
    <t>25</t>
  </si>
  <si>
    <t>64132</t>
  </si>
  <si>
    <t>Kamate na depozite po viđenju</t>
  </si>
  <si>
    <t>63612</t>
  </si>
  <si>
    <t>Tekuće pomoći proračunskim korisnicima iz proračuna koji im nije nadležan</t>
  </si>
  <si>
    <t>63622</t>
  </si>
  <si>
    <t>Kapitalne pomoći iz državnog proračuna proračunskim korisnicima proračuna JLP(R)S</t>
  </si>
  <si>
    <t>65264</t>
  </si>
  <si>
    <t>Sufinanciranje cijene usluge, participacije i slično</t>
  </si>
  <si>
    <t>68311</t>
  </si>
  <si>
    <t>Ostali prihodi</t>
  </si>
  <si>
    <t xml:space="preserve">UKUPNO VAPROR. PRIHODI: </t>
  </si>
  <si>
    <t>37219</t>
  </si>
  <si>
    <t>Ostale naknade iz proračuna u novcu</t>
  </si>
  <si>
    <t>37221</t>
  </si>
  <si>
    <t>Sufinanciranje cijene prijevoza</t>
  </si>
  <si>
    <t>Ostale tekuće donacije u naravi</t>
  </si>
  <si>
    <t>opći prihodi i primici</t>
  </si>
  <si>
    <t>18055021</t>
  </si>
  <si>
    <t>TEKUĆE I INV.ODRŽAVANJE IZNAD MINIMALNOG FINANCIJSKOG STANDARDA</t>
  </si>
  <si>
    <t xml:space="preserve">Licence </t>
  </si>
  <si>
    <t>PRIJEDLOG FINANCIJSKOG PLANA OSNOVNE ŠKOLE ANTUNA MASLE - ORAŠAC ZA 2025. I PROJEKCIJA ZA 2026. I 2027. GODINU</t>
  </si>
  <si>
    <t>Plan za 2025.</t>
  </si>
  <si>
    <t>Projekcija za 2026.</t>
  </si>
  <si>
    <t>Projekcija za 2027.</t>
  </si>
  <si>
    <t>ŠKOLSKE MARENDE, MENTSR.POMAGALA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</si>
</sst>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,###,##0.00#####"/>
  </numFmts>
  <fonts count="15" x14ac:knownFonts="1">
    <font>
      <sz val="11"/>
      <color indexed="8"/>
      <name val="Calibri"/>
      <family val="2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rgb="FF7030A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1" fillId="0" borderId="0"/>
  </cellStyleXfs>
  <cellXfs count="100">
    <xf numFmtId="0" fontId="0" fillId="0" borderId="0" xfId="0"/>
    <xf numFmtId="0" fontId="1" fillId="0" borderId="0" xfId="0" applyFont="1"/>
    <xf numFmtId="0" fontId="1" fillId="2" borderId="2" xfId="0" applyFont="1" applyFill="1" applyBorder="1"/>
    <xf numFmtId="0" fontId="3" fillId="0" borderId="0" xfId="0" applyFont="1"/>
    <xf numFmtId="0" fontId="3" fillId="0" borderId="0" xfId="0" applyFont="1" applyFill="1"/>
    <xf numFmtId="164" fontId="3" fillId="0" borderId="0" xfId="0" applyNumberFormat="1" applyFont="1" applyFill="1" applyAlignment="1">
      <alignment horizontal="right"/>
    </xf>
    <xf numFmtId="0" fontId="0" fillId="0" borderId="0" xfId="0" applyFill="1"/>
    <xf numFmtId="164" fontId="0" fillId="0" borderId="0" xfId="0" applyNumberFormat="1" applyFill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/>
    <xf numFmtId="4" fontId="0" fillId="0" borderId="0" xfId="0" applyNumberFormat="1"/>
    <xf numFmtId="0" fontId="2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3" fontId="5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Fill="1"/>
    <xf numFmtId="0" fontId="2" fillId="2" borderId="2" xfId="0" applyFont="1" applyFill="1" applyBorder="1"/>
    <xf numFmtId="0" fontId="2" fillId="3" borderId="0" xfId="0" applyFont="1" applyFill="1" applyBorder="1"/>
    <xf numFmtId="4" fontId="0" fillId="3" borderId="0" xfId="0" applyNumberFormat="1" applyFill="1" applyAlignment="1">
      <alignment horizontal="right"/>
    </xf>
    <xf numFmtId="4" fontId="0" fillId="0" borderId="0" xfId="0" applyNumberFormat="1" applyFill="1" applyAlignment="1">
      <alignment horizontal="right"/>
    </xf>
    <xf numFmtId="4" fontId="0" fillId="0" borderId="0" xfId="0" applyNumberFormat="1" applyAlignment="1">
      <alignment horizontal="right"/>
    </xf>
    <xf numFmtId="0" fontId="3" fillId="0" borderId="0" xfId="0" applyFont="1" applyAlignment="1">
      <alignment horizontal="right"/>
    </xf>
    <xf numFmtId="4" fontId="3" fillId="0" borderId="0" xfId="0" applyNumberFormat="1" applyFont="1"/>
    <xf numFmtId="0" fontId="7" fillId="0" borderId="0" xfId="0" applyFont="1" applyFill="1" applyAlignment="1">
      <alignment horizontal="left"/>
    </xf>
    <xf numFmtId="4" fontId="3" fillId="0" borderId="0" xfId="0" applyNumberFormat="1" applyFont="1" applyFill="1" applyAlignment="1">
      <alignment horizontal="right"/>
    </xf>
    <xf numFmtId="4" fontId="0" fillId="0" borderId="1" xfId="0" applyNumberFormat="1" applyFill="1" applyBorder="1" applyAlignment="1">
      <alignment horizontal="right"/>
    </xf>
    <xf numFmtId="0" fontId="8" fillId="0" borderId="0" xfId="0" applyFont="1" applyFill="1"/>
    <xf numFmtId="0" fontId="9" fillId="0" borderId="0" xfId="0" applyFont="1" applyFill="1"/>
    <xf numFmtId="3" fontId="9" fillId="0" borderId="0" xfId="0" applyNumberFormat="1" applyFont="1"/>
    <xf numFmtId="4" fontId="9" fillId="0" borderId="0" xfId="0" applyNumberFormat="1" applyFont="1"/>
    <xf numFmtId="4" fontId="3" fillId="4" borderId="0" xfId="0" applyNumberFormat="1" applyFont="1" applyFill="1"/>
    <xf numFmtId="3" fontId="3" fillId="4" borderId="0" xfId="0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left"/>
    </xf>
    <xf numFmtId="0" fontId="3" fillId="5" borderId="0" xfId="0" applyFont="1" applyFill="1"/>
    <xf numFmtId="164" fontId="3" fillId="5" borderId="0" xfId="0" applyNumberFormat="1" applyFont="1" applyFill="1" applyAlignment="1">
      <alignment horizontal="right"/>
    </xf>
    <xf numFmtId="0" fontId="3" fillId="6" borderId="0" xfId="0" applyFont="1" applyFill="1"/>
    <xf numFmtId="164" fontId="3" fillId="6" borderId="0" xfId="0" applyNumberFormat="1" applyFont="1" applyFill="1" applyAlignment="1">
      <alignment horizontal="right"/>
    </xf>
    <xf numFmtId="4" fontId="3" fillId="6" borderId="0" xfId="0" applyNumberFormat="1" applyFont="1" applyFill="1" applyAlignment="1">
      <alignment horizontal="center"/>
    </xf>
    <xf numFmtId="4" fontId="3" fillId="6" borderId="0" xfId="0" applyNumberFormat="1" applyFont="1" applyFill="1"/>
    <xf numFmtId="4" fontId="3" fillId="6" borderId="0" xfId="0" applyNumberFormat="1" applyFont="1" applyFill="1" applyAlignment="1">
      <alignment horizontal="right"/>
    </xf>
    <xf numFmtId="0" fontId="3" fillId="7" borderId="0" xfId="0" applyFont="1" applyFill="1"/>
    <xf numFmtId="164" fontId="3" fillId="7" borderId="0" xfId="0" applyNumberFormat="1" applyFont="1" applyFill="1" applyAlignment="1">
      <alignment horizontal="right"/>
    </xf>
    <xf numFmtId="4" fontId="3" fillId="7" borderId="0" xfId="0" applyNumberFormat="1" applyFont="1" applyFill="1" applyAlignment="1">
      <alignment horizontal="right"/>
    </xf>
    <xf numFmtId="0" fontId="3" fillId="8" borderId="0" xfId="0" applyFont="1" applyFill="1"/>
    <xf numFmtId="164" fontId="3" fillId="8" borderId="0" xfId="0" applyNumberFormat="1" applyFont="1" applyFill="1" applyAlignment="1">
      <alignment horizontal="right"/>
    </xf>
    <xf numFmtId="0" fontId="0" fillId="4" borderId="0" xfId="0" applyFill="1"/>
    <xf numFmtId="0" fontId="0" fillId="0" borderId="0" xfId="0" applyFill="1" applyAlignment="1">
      <alignment horizontal="left"/>
    </xf>
    <xf numFmtId="0" fontId="3" fillId="0" borderId="0" xfId="0" applyFont="1" applyFill="1" applyAlignment="1">
      <alignment horizontal="left"/>
    </xf>
    <xf numFmtId="0" fontId="7" fillId="0" borderId="0" xfId="0" applyFont="1" applyFill="1"/>
    <xf numFmtId="4" fontId="10" fillId="4" borderId="0" xfId="0" applyNumberFormat="1" applyFont="1" applyFill="1" applyAlignment="1">
      <alignment horizontal="right"/>
    </xf>
    <xf numFmtId="164" fontId="9" fillId="0" borderId="0" xfId="0" applyNumberFormat="1" applyFont="1" applyFill="1" applyAlignment="1">
      <alignment horizontal="right"/>
    </xf>
    <xf numFmtId="0" fontId="10" fillId="0" borderId="0" xfId="1" applyFont="1" applyFill="1" applyBorder="1" applyAlignment="1">
      <alignment horizontal="left" vertical="center" wrapText="1"/>
    </xf>
    <xf numFmtId="3" fontId="12" fillId="0" borderId="0" xfId="0" applyNumberFormat="1" applyFont="1"/>
    <xf numFmtId="4" fontId="0" fillId="0" borderId="0" xfId="0" applyNumberFormat="1" applyFill="1"/>
    <xf numFmtId="4" fontId="3" fillId="3" borderId="0" xfId="0" applyNumberFormat="1" applyFont="1" applyFill="1" applyAlignment="1">
      <alignment horizontal="center"/>
    </xf>
    <xf numFmtId="4" fontId="3" fillId="3" borderId="0" xfId="0" applyNumberFormat="1" applyFont="1" applyFill="1"/>
    <xf numFmtId="4" fontId="3" fillId="0" borderId="0" xfId="0" applyNumberFormat="1" applyFont="1" applyFill="1"/>
    <xf numFmtId="0" fontId="10" fillId="0" borderId="0" xfId="0" applyFont="1" applyFill="1" applyAlignment="1">
      <alignment horizontal="left"/>
    </xf>
    <xf numFmtId="4" fontId="5" fillId="3" borderId="0" xfId="0" applyNumberFormat="1" applyFont="1" applyFill="1" applyAlignment="1">
      <alignment horizontal="center"/>
    </xf>
    <xf numFmtId="49" fontId="5" fillId="3" borderId="0" xfId="0" applyNumberFormat="1" applyFont="1" applyFill="1"/>
    <xf numFmtId="4" fontId="5" fillId="3" borderId="0" xfId="0" applyNumberFormat="1" applyFont="1" applyFill="1"/>
    <xf numFmtId="3" fontId="5" fillId="0" borderId="0" xfId="0" applyNumberFormat="1" applyFont="1"/>
    <xf numFmtId="4" fontId="5" fillId="0" borderId="0" xfId="0" applyNumberFormat="1" applyFont="1"/>
    <xf numFmtId="0" fontId="13" fillId="0" borderId="0" xfId="0" applyFont="1" applyFill="1"/>
    <xf numFmtId="3" fontId="10" fillId="0" borderId="0" xfId="0" applyNumberFormat="1" applyFont="1"/>
    <xf numFmtId="4" fontId="10" fillId="0" borderId="0" xfId="0" applyNumberFormat="1" applyFont="1"/>
    <xf numFmtId="4" fontId="0" fillId="0" borderId="0" xfId="0" applyNumberFormat="1" applyAlignment="1">
      <alignment horizontal="center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4" fontId="4" fillId="0" borderId="0" xfId="0" applyNumberFormat="1" applyFont="1" applyAlignment="1">
      <alignment horizontal="center"/>
    </xf>
    <xf numFmtId="4" fontId="3" fillId="3" borderId="0" xfId="0" applyNumberFormat="1" applyFont="1" applyFill="1" applyAlignment="1">
      <alignment horizontal="right"/>
    </xf>
    <xf numFmtId="4" fontId="9" fillId="0" borderId="0" xfId="0" applyNumberFormat="1" applyFont="1" applyFill="1" applyAlignment="1">
      <alignment horizontal="right"/>
    </xf>
    <xf numFmtId="4" fontId="0" fillId="9" borderId="0" xfId="0" applyNumberFormat="1" applyFill="1" applyAlignment="1">
      <alignment horizontal="center"/>
    </xf>
    <xf numFmtId="4" fontId="0" fillId="9" borderId="0" xfId="0" applyNumberFormat="1" applyFill="1"/>
    <xf numFmtId="4" fontId="3" fillId="9" borderId="0" xfId="0" applyNumberFormat="1" applyFont="1" applyFill="1"/>
    <xf numFmtId="4" fontId="3" fillId="9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0" fontId="5" fillId="0" borderId="0" xfId="0" applyFont="1" applyFill="1"/>
    <xf numFmtId="164" fontId="5" fillId="0" borderId="0" xfId="0" applyNumberFormat="1" applyFont="1" applyFill="1" applyAlignment="1">
      <alignment horizontal="right"/>
    </xf>
    <xf numFmtId="0" fontId="5" fillId="0" borderId="0" xfId="0" applyFont="1"/>
    <xf numFmtId="0" fontId="10" fillId="0" borderId="0" xfId="0" applyFont="1" applyFill="1"/>
    <xf numFmtId="164" fontId="10" fillId="0" borderId="0" xfId="0" applyNumberFormat="1" applyFont="1" applyFill="1" applyAlignment="1">
      <alignment horizontal="right"/>
    </xf>
    <xf numFmtId="0" fontId="10" fillId="0" borderId="0" xfId="0" applyFont="1"/>
    <xf numFmtId="3" fontId="0" fillId="0" borderId="0" xfId="0" applyNumberFormat="1"/>
    <xf numFmtId="4" fontId="5" fillId="6" borderId="0" xfId="0" applyNumberFormat="1" applyFont="1" applyFill="1" applyAlignment="1">
      <alignment horizontal="center"/>
    </xf>
    <xf numFmtId="49" fontId="5" fillId="6" borderId="0" xfId="0" applyNumberFormat="1" applyFont="1" applyFill="1"/>
    <xf numFmtId="4" fontId="5" fillId="6" borderId="0" xfId="0" applyNumberFormat="1" applyFont="1" applyFill="1"/>
    <xf numFmtId="3" fontId="3" fillId="6" borderId="0" xfId="0" applyNumberFormat="1" applyFont="1" applyFill="1"/>
    <xf numFmtId="0" fontId="14" fillId="0" borderId="0" xfId="0" applyFont="1"/>
    <xf numFmtId="0" fontId="5" fillId="6" borderId="0" xfId="0" applyFont="1" applyFill="1"/>
    <xf numFmtId="164" fontId="5" fillId="6" borderId="0" xfId="0" applyNumberFormat="1" applyFont="1" applyFill="1" applyAlignment="1">
      <alignment horizontal="right"/>
    </xf>
    <xf numFmtId="0" fontId="9" fillId="0" borderId="0" xfId="0" applyFont="1"/>
    <xf numFmtId="0" fontId="14" fillId="0" borderId="0" xfId="0" applyFont="1" applyFill="1"/>
    <xf numFmtId="3" fontId="6" fillId="0" borderId="0" xfId="0" applyNumberFormat="1" applyFont="1"/>
    <xf numFmtId="3" fontId="8" fillId="0" borderId="0" xfId="0" applyNumberFormat="1" applyFont="1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/>
    </xf>
  </cellXfs>
  <cellStyles count="2">
    <cellStyle name="Normal" xfId="0" builtinId="0"/>
    <cellStyle name="Obično_List4" xfId="1"/>
  </cellStyles>
  <dxfs count="0"/>
  <tableStyles count="0" defaultTableStyle="TableStyleMedium2" defaultPivotStyle="PivotStyleLight16"/>
  <colors>
    <mruColors>
      <color rgb="FF1494BC"/>
      <color rgb="FF941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ocuments/PLAN%20-%20GRAD/2022/REBALANSI/Radna%20-%20Rebalans%20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č. "/>
      <sheetName val="vanpror."/>
      <sheetName val="KONSOLIDIRANI"/>
      <sheetName val="vanpror. prihodi"/>
    </sheetNames>
    <sheetDataSet>
      <sheetData sheetId="0">
        <row r="8">
          <cell r="C8" t="str">
            <v>OSNOVNA ŠKOLA A. MASLE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M157"/>
  <sheetViews>
    <sheetView tabSelected="1" workbookViewId="0"/>
  </sheetViews>
  <sheetFormatPr defaultRowHeight="15" x14ac:dyDescent="0.25"/>
  <cols>
    <col min="1" max="1" width="9" style="66" bestFit="1" customWidth="1" collapsed="1"/>
    <col min="2" max="2" width="10" style="10" customWidth="1" collapsed="1"/>
    <col min="3" max="3" width="74.5703125" style="10" customWidth="1" collapsed="1"/>
    <col min="4" max="4" width="12.85546875" style="10" customWidth="1" collapsed="1"/>
    <col min="5" max="6" width="12.85546875" style="10" customWidth="1"/>
    <col min="7" max="7" width="10.140625" style="10" bestFit="1" customWidth="1"/>
    <col min="8" max="8" width="9.140625" style="10"/>
    <col min="9" max="9" width="12.7109375" style="10" bestFit="1" customWidth="1"/>
    <col min="10" max="16384" width="9.140625" style="10"/>
  </cols>
  <sheetData>
    <row r="1" spans="1:13" customFormat="1" x14ac:dyDescent="0.25">
      <c r="A1" s="1" t="s">
        <v>74</v>
      </c>
    </row>
    <row r="2" spans="1:13" customFormat="1" x14ac:dyDescent="0.25">
      <c r="A2" s="1" t="s">
        <v>75</v>
      </c>
    </row>
    <row r="3" spans="1:13" customFormat="1" x14ac:dyDescent="0.25">
      <c r="A3" s="1" t="s">
        <v>76</v>
      </c>
    </row>
    <row r="4" spans="1:13" customFormat="1" x14ac:dyDescent="0.25">
      <c r="B4" s="1"/>
    </row>
    <row r="5" spans="1:13" customFormat="1" ht="15.75" x14ac:dyDescent="0.25">
      <c r="A5" s="99" t="s">
        <v>193</v>
      </c>
      <c r="B5" s="99"/>
      <c r="C5" s="99"/>
      <c r="D5" s="99"/>
      <c r="E5" s="99"/>
      <c r="F5" s="99"/>
    </row>
    <row r="7" spans="1:13" ht="27" customHeight="1" x14ac:dyDescent="0.25">
      <c r="A7" s="96" t="s">
        <v>0</v>
      </c>
      <c r="B7" s="96" t="s">
        <v>1</v>
      </c>
      <c r="C7" s="96" t="s">
        <v>2</v>
      </c>
      <c r="D7" s="96" t="s">
        <v>194</v>
      </c>
      <c r="E7" s="95" t="s">
        <v>195</v>
      </c>
      <c r="F7" s="95" t="s">
        <v>196</v>
      </c>
    </row>
    <row r="8" spans="1:13" x14ac:dyDescent="0.25">
      <c r="A8" s="72"/>
      <c r="B8" s="73"/>
      <c r="C8" s="74" t="str">
        <f>'[1]prorač. '!C8</f>
        <v>OSNOVNA ŠKOLA A. MASLE</v>
      </c>
      <c r="D8" s="75">
        <f>D9+D65+D137</f>
        <v>1314815</v>
      </c>
      <c r="E8" s="75">
        <f>E9+E65+E137</f>
        <v>1293615</v>
      </c>
      <c r="F8" s="75">
        <f>F9+F65+F137</f>
        <v>1293615</v>
      </c>
    </row>
    <row r="9" spans="1:13" s="22" customFormat="1" x14ac:dyDescent="0.25">
      <c r="A9" s="54"/>
      <c r="B9" s="55" t="s">
        <v>5</v>
      </c>
      <c r="C9" s="55" t="s">
        <v>6</v>
      </c>
      <c r="D9" s="70">
        <f>D10+D55</f>
        <v>1110160</v>
      </c>
      <c r="E9" s="70">
        <f>E10+E55</f>
        <v>1110160</v>
      </c>
      <c r="F9" s="70">
        <f>F10+F55</f>
        <v>1110160</v>
      </c>
    </row>
    <row r="10" spans="1:13" s="22" customFormat="1" x14ac:dyDescent="0.25">
      <c r="A10" s="54"/>
      <c r="B10" s="55" t="s">
        <v>77</v>
      </c>
      <c r="C10" s="55" t="s">
        <v>78</v>
      </c>
      <c r="D10" s="70">
        <f>D11</f>
        <v>57000</v>
      </c>
      <c r="E10" s="70">
        <f t="shared" ref="E10:F10" si="0">E11</f>
        <v>57000</v>
      </c>
      <c r="F10" s="70">
        <f t="shared" si="0"/>
        <v>57000</v>
      </c>
    </row>
    <row r="11" spans="1:13" customFormat="1" x14ac:dyDescent="0.25">
      <c r="A11" s="4" t="s">
        <v>3</v>
      </c>
      <c r="B11" s="4"/>
      <c r="C11" s="4" t="s">
        <v>79</v>
      </c>
      <c r="D11" s="24">
        <f>SUM(D12:D54)</f>
        <v>57000</v>
      </c>
      <c r="E11" s="24">
        <f t="shared" ref="E11:F11" si="1">SUM(E12:E54)</f>
        <v>57000</v>
      </c>
      <c r="F11" s="24">
        <f t="shared" si="1"/>
        <v>57000</v>
      </c>
    </row>
    <row r="12" spans="1:13" customFormat="1" x14ac:dyDescent="0.25">
      <c r="A12" s="6" t="s">
        <v>3</v>
      </c>
      <c r="B12" s="6" t="s">
        <v>80</v>
      </c>
      <c r="C12" s="6" t="s">
        <v>81</v>
      </c>
      <c r="D12" s="19">
        <f>'Proračun-financiranje Grad Dbk'!D12</f>
        <v>1800</v>
      </c>
      <c r="E12" s="19">
        <f>'Proračun-financiranje Grad Dbk'!E12</f>
        <v>1800</v>
      </c>
      <c r="F12" s="19">
        <f>'Proračun-financiranje Grad Dbk'!F12</f>
        <v>1800</v>
      </c>
    </row>
    <row r="13" spans="1:13" customFormat="1" x14ac:dyDescent="0.25">
      <c r="A13" s="6" t="s">
        <v>3</v>
      </c>
      <c r="B13" s="6" t="s">
        <v>82</v>
      </c>
      <c r="C13" s="6" t="s">
        <v>83</v>
      </c>
      <c r="D13" s="19">
        <f>'Proračun-financiranje Grad Dbk'!D13</f>
        <v>0</v>
      </c>
      <c r="E13" s="19">
        <f>'Proračun-financiranje Grad Dbk'!E13</f>
        <v>0</v>
      </c>
      <c r="F13" s="19">
        <f>'Proračun-financiranje Grad Dbk'!F13</f>
        <v>0</v>
      </c>
      <c r="I13" s="10"/>
      <c r="J13" s="10"/>
      <c r="K13" s="10"/>
      <c r="L13" s="10"/>
      <c r="M13" s="10"/>
    </row>
    <row r="14" spans="1:13" customFormat="1" x14ac:dyDescent="0.25">
      <c r="A14" s="6" t="s">
        <v>3</v>
      </c>
      <c r="B14" s="6" t="s">
        <v>84</v>
      </c>
      <c r="C14" s="6" t="s">
        <v>85</v>
      </c>
      <c r="D14" s="19">
        <f>'Proračun-financiranje Grad Dbk'!D14</f>
        <v>300</v>
      </c>
      <c r="E14" s="19">
        <f>'Proračun-financiranje Grad Dbk'!E14</f>
        <v>300</v>
      </c>
      <c r="F14" s="19">
        <f>'Proračun-financiranje Grad Dbk'!F14</f>
        <v>300</v>
      </c>
    </row>
    <row r="15" spans="1:13" customFormat="1" x14ac:dyDescent="0.25">
      <c r="A15" s="6" t="s">
        <v>3</v>
      </c>
      <c r="B15" s="6" t="s">
        <v>86</v>
      </c>
      <c r="C15" s="6" t="s">
        <v>87</v>
      </c>
      <c r="D15" s="19">
        <f>'Proračun-financiranje Grad Dbk'!D15</f>
        <v>40</v>
      </c>
      <c r="E15" s="19">
        <f>'Proračun-financiranje Grad Dbk'!E15</f>
        <v>40</v>
      </c>
      <c r="F15" s="19">
        <f>'Proračun-financiranje Grad Dbk'!F15</f>
        <v>40</v>
      </c>
    </row>
    <row r="16" spans="1:13" customFormat="1" x14ac:dyDescent="0.25">
      <c r="A16" s="6" t="s">
        <v>3</v>
      </c>
      <c r="B16" s="6" t="s">
        <v>88</v>
      </c>
      <c r="C16" s="6" t="s">
        <v>89</v>
      </c>
      <c r="D16" s="19">
        <f>'Proračun-financiranje Grad Dbk'!D16</f>
        <v>200</v>
      </c>
      <c r="E16" s="19">
        <f>'Proračun-financiranje Grad Dbk'!E16</f>
        <v>200</v>
      </c>
      <c r="F16" s="19">
        <f>'Proračun-financiranje Grad Dbk'!F16</f>
        <v>200</v>
      </c>
    </row>
    <row r="17" spans="1:6" customFormat="1" x14ac:dyDescent="0.25">
      <c r="A17" s="6" t="s">
        <v>3</v>
      </c>
      <c r="B17" s="6" t="s">
        <v>90</v>
      </c>
      <c r="C17" s="6" t="s">
        <v>91</v>
      </c>
      <c r="D17" s="19">
        <f>'Proračun-financiranje Grad Dbk'!D17</f>
        <v>200</v>
      </c>
      <c r="E17" s="19">
        <f>'Proračun-financiranje Grad Dbk'!E17</f>
        <v>200</v>
      </c>
      <c r="F17" s="19">
        <f>'Proračun-financiranje Grad Dbk'!F17</f>
        <v>200</v>
      </c>
    </row>
    <row r="18" spans="1:6" customFormat="1" x14ac:dyDescent="0.25">
      <c r="A18" s="6" t="s">
        <v>3</v>
      </c>
      <c r="B18" s="6" t="s">
        <v>92</v>
      </c>
      <c r="C18" s="6" t="s">
        <v>93</v>
      </c>
      <c r="D18" s="19">
        <f>'Proračun-financiranje Grad Dbk'!D18</f>
        <v>800</v>
      </c>
      <c r="E18" s="19">
        <f>'Proračun-financiranje Grad Dbk'!E18</f>
        <v>800</v>
      </c>
      <c r="F18" s="19">
        <f>'Proračun-financiranje Grad Dbk'!F18</f>
        <v>800</v>
      </c>
    </row>
    <row r="19" spans="1:6" customFormat="1" x14ac:dyDescent="0.25">
      <c r="A19" s="6" t="s">
        <v>3</v>
      </c>
      <c r="B19" s="6" t="s">
        <v>44</v>
      </c>
      <c r="C19" s="6" t="s">
        <v>45</v>
      </c>
      <c r="D19" s="19">
        <f>'Proračun-financiranje Grad Dbk'!D19</f>
        <v>3000</v>
      </c>
      <c r="E19" s="19">
        <f>'Proračun-financiranje Grad Dbk'!E19</f>
        <v>3000</v>
      </c>
      <c r="F19" s="19">
        <f>'Proračun-financiranje Grad Dbk'!F19</f>
        <v>3000</v>
      </c>
    </row>
    <row r="20" spans="1:6" customFormat="1" x14ac:dyDescent="0.25">
      <c r="A20" s="6" t="s">
        <v>3</v>
      </c>
      <c r="B20" s="6" t="s">
        <v>46</v>
      </c>
      <c r="C20" s="6" t="s">
        <v>47</v>
      </c>
      <c r="D20" s="19">
        <f>'Proračun-financiranje Grad Dbk'!D20</f>
        <v>500</v>
      </c>
      <c r="E20" s="19">
        <f>'Proračun-financiranje Grad Dbk'!E20</f>
        <v>500</v>
      </c>
      <c r="F20" s="19">
        <f>'Proračun-financiranje Grad Dbk'!F20</f>
        <v>500</v>
      </c>
    </row>
    <row r="21" spans="1:6" customFormat="1" x14ac:dyDescent="0.25">
      <c r="A21" s="6" t="s">
        <v>3</v>
      </c>
      <c r="B21" s="6" t="s">
        <v>48</v>
      </c>
      <c r="C21" s="6" t="s">
        <v>49</v>
      </c>
      <c r="D21" s="19">
        <f>'Proračun-financiranje Grad Dbk'!D21</f>
        <v>1800</v>
      </c>
      <c r="E21" s="19">
        <f>'Proračun-financiranje Grad Dbk'!E21</f>
        <v>1800</v>
      </c>
      <c r="F21" s="19">
        <f>'Proračun-financiranje Grad Dbk'!F21</f>
        <v>1800</v>
      </c>
    </row>
    <row r="22" spans="1:6" customFormat="1" x14ac:dyDescent="0.25">
      <c r="A22" s="6" t="s">
        <v>3</v>
      </c>
      <c r="B22" s="6" t="s">
        <v>50</v>
      </c>
      <c r="C22" s="6" t="s">
        <v>51</v>
      </c>
      <c r="D22" s="19">
        <f>'Proračun-financiranje Grad Dbk'!D22</f>
        <v>2650</v>
      </c>
      <c r="E22" s="19">
        <f>'Proračun-financiranje Grad Dbk'!E22</f>
        <v>2650</v>
      </c>
      <c r="F22" s="19">
        <f>'Proračun-financiranje Grad Dbk'!F22</f>
        <v>2650</v>
      </c>
    </row>
    <row r="23" spans="1:6" customFormat="1" x14ac:dyDescent="0.25">
      <c r="A23" s="6" t="s">
        <v>3</v>
      </c>
      <c r="B23" s="6" t="s">
        <v>52</v>
      </c>
      <c r="C23" s="6" t="s">
        <v>53</v>
      </c>
      <c r="D23" s="19">
        <f>'Proračun-financiranje Grad Dbk'!D23</f>
        <v>2945</v>
      </c>
      <c r="E23" s="19">
        <f>'Proračun-financiranje Grad Dbk'!E23</f>
        <v>2945</v>
      </c>
      <c r="F23" s="19">
        <f>'Proračun-financiranje Grad Dbk'!F23</f>
        <v>2945</v>
      </c>
    </row>
    <row r="24" spans="1:6" customFormat="1" x14ac:dyDescent="0.25">
      <c r="A24" s="6" t="s">
        <v>3</v>
      </c>
      <c r="B24" s="6" t="s">
        <v>94</v>
      </c>
      <c r="C24" s="6" t="s">
        <v>95</v>
      </c>
      <c r="D24" s="19">
        <f>'Proračun-financiranje Grad Dbk'!D24</f>
        <v>180</v>
      </c>
      <c r="E24" s="19">
        <f>'Proračun-financiranje Grad Dbk'!E24</f>
        <v>180</v>
      </c>
      <c r="F24" s="19">
        <f>'Proračun-financiranje Grad Dbk'!F24</f>
        <v>180</v>
      </c>
    </row>
    <row r="25" spans="1:6" customFormat="1" x14ac:dyDescent="0.25">
      <c r="A25" s="6" t="s">
        <v>3</v>
      </c>
      <c r="B25" s="6" t="s">
        <v>36</v>
      </c>
      <c r="C25" s="6" t="s">
        <v>37</v>
      </c>
      <c r="D25" s="19">
        <f>'Proračun-financiranje Grad Dbk'!D25</f>
        <v>4500</v>
      </c>
      <c r="E25" s="19">
        <f>'Proračun-financiranje Grad Dbk'!E25</f>
        <v>4500</v>
      </c>
      <c r="F25" s="19">
        <f>'Proračun-financiranje Grad Dbk'!F25</f>
        <v>4500</v>
      </c>
    </row>
    <row r="26" spans="1:6" customFormat="1" x14ac:dyDescent="0.25">
      <c r="A26" s="6" t="s">
        <v>3</v>
      </c>
      <c r="B26" s="6" t="s">
        <v>96</v>
      </c>
      <c r="C26" s="6" t="s">
        <v>97</v>
      </c>
      <c r="D26" s="19">
        <f>'Proračun-financiranje Grad Dbk'!D26</f>
        <v>100</v>
      </c>
      <c r="E26" s="19">
        <f>'Proračun-financiranje Grad Dbk'!E26</f>
        <v>100</v>
      </c>
      <c r="F26" s="19">
        <f>'Proračun-financiranje Grad Dbk'!F26</f>
        <v>100</v>
      </c>
    </row>
    <row r="27" spans="1:6" customFormat="1" x14ac:dyDescent="0.25">
      <c r="A27" s="6" t="s">
        <v>3</v>
      </c>
      <c r="B27" s="6" t="s">
        <v>98</v>
      </c>
      <c r="C27" s="6" t="s">
        <v>99</v>
      </c>
      <c r="D27" s="19">
        <f>'Proračun-financiranje Grad Dbk'!D27</f>
        <v>6000</v>
      </c>
      <c r="E27" s="19">
        <f>'Proračun-financiranje Grad Dbk'!E27</f>
        <v>6000</v>
      </c>
      <c r="F27" s="19">
        <f>'Proračun-financiranje Grad Dbk'!F27</f>
        <v>6000</v>
      </c>
    </row>
    <row r="28" spans="1:6" customFormat="1" x14ac:dyDescent="0.25">
      <c r="A28" s="6" t="s">
        <v>3</v>
      </c>
      <c r="B28" s="6" t="s">
        <v>56</v>
      </c>
      <c r="C28" s="6" t="s">
        <v>57</v>
      </c>
      <c r="D28" s="19">
        <f>'Proračun-financiranje Grad Dbk'!D28</f>
        <v>400</v>
      </c>
      <c r="E28" s="19">
        <f>'Proračun-financiranje Grad Dbk'!E28</f>
        <v>400</v>
      </c>
      <c r="F28" s="19">
        <f>'Proračun-financiranje Grad Dbk'!F28</f>
        <v>400</v>
      </c>
    </row>
    <row r="29" spans="1:6" customFormat="1" x14ac:dyDescent="0.25">
      <c r="A29" s="6" t="s">
        <v>3</v>
      </c>
      <c r="B29" s="6" t="s">
        <v>100</v>
      </c>
      <c r="C29" s="6" t="s">
        <v>101</v>
      </c>
      <c r="D29" s="19">
        <f>'Proračun-financiranje Grad Dbk'!D29</f>
        <v>0</v>
      </c>
      <c r="E29" s="19">
        <f>'Proračun-financiranje Grad Dbk'!E29</f>
        <v>0</v>
      </c>
      <c r="F29" s="19">
        <f>'Proračun-financiranje Grad Dbk'!F29</f>
        <v>0</v>
      </c>
    </row>
    <row r="30" spans="1:6" customFormat="1" x14ac:dyDescent="0.25">
      <c r="A30" s="6" t="s">
        <v>3</v>
      </c>
      <c r="B30" s="6" t="s">
        <v>102</v>
      </c>
      <c r="C30" s="6" t="s">
        <v>103</v>
      </c>
      <c r="D30" s="19">
        <f>'Proračun-financiranje Grad Dbk'!D30</f>
        <v>400</v>
      </c>
      <c r="E30" s="19">
        <f>'Proračun-financiranje Grad Dbk'!E30</f>
        <v>400</v>
      </c>
      <c r="F30" s="19">
        <f>'Proračun-financiranje Grad Dbk'!F30</f>
        <v>400</v>
      </c>
    </row>
    <row r="31" spans="1:6" customFormat="1" x14ac:dyDescent="0.25">
      <c r="A31" s="6" t="s">
        <v>3</v>
      </c>
      <c r="B31" s="6" t="s">
        <v>104</v>
      </c>
      <c r="C31" s="6" t="s">
        <v>105</v>
      </c>
      <c r="D31" s="19">
        <f>'Proračun-financiranje Grad Dbk'!D31</f>
        <v>700</v>
      </c>
      <c r="E31" s="19">
        <f>'Proračun-financiranje Grad Dbk'!E31</f>
        <v>700</v>
      </c>
      <c r="F31" s="19">
        <f>'Proračun-financiranje Grad Dbk'!F31</f>
        <v>700</v>
      </c>
    </row>
    <row r="32" spans="1:6" customFormat="1" x14ac:dyDescent="0.25">
      <c r="A32" s="6" t="s">
        <v>3</v>
      </c>
      <c r="B32" s="6" t="s">
        <v>106</v>
      </c>
      <c r="C32" s="6" t="s">
        <v>107</v>
      </c>
      <c r="D32" s="19">
        <f>'Proračun-financiranje Grad Dbk'!D32</f>
        <v>200</v>
      </c>
      <c r="E32" s="19">
        <f>'Proračun-financiranje Grad Dbk'!E32</f>
        <v>200</v>
      </c>
      <c r="F32" s="19">
        <f>'Proračun-financiranje Grad Dbk'!F32</f>
        <v>200</v>
      </c>
    </row>
    <row r="33" spans="1:6" customFormat="1" x14ac:dyDescent="0.25">
      <c r="A33" s="6" t="s">
        <v>3</v>
      </c>
      <c r="B33" s="6" t="s">
        <v>58</v>
      </c>
      <c r="C33" s="6" t="s">
        <v>59</v>
      </c>
      <c r="D33" s="19">
        <f>'Proračun-financiranje Grad Dbk'!D33</f>
        <v>0</v>
      </c>
      <c r="E33" s="19">
        <f>'Proračun-financiranje Grad Dbk'!E33</f>
        <v>0</v>
      </c>
      <c r="F33" s="19">
        <f>'Proračun-financiranje Grad Dbk'!F33</f>
        <v>0</v>
      </c>
    </row>
    <row r="34" spans="1:6" customFormat="1" x14ac:dyDescent="0.25">
      <c r="A34" s="6" t="s">
        <v>3</v>
      </c>
      <c r="B34" s="6" t="s">
        <v>60</v>
      </c>
      <c r="C34" s="6" t="s">
        <v>61</v>
      </c>
      <c r="D34" s="19">
        <f>'Proračun-financiranje Grad Dbk'!D34</f>
        <v>10000</v>
      </c>
      <c r="E34" s="19">
        <f>'Proračun-financiranje Grad Dbk'!E34</f>
        <v>10000</v>
      </c>
      <c r="F34" s="19">
        <f>'Proračun-financiranje Grad Dbk'!F34</f>
        <v>10000</v>
      </c>
    </row>
    <row r="35" spans="1:6" customFormat="1" x14ac:dyDescent="0.25">
      <c r="A35" s="6" t="s">
        <v>3</v>
      </c>
      <c r="B35" s="6" t="s">
        <v>38</v>
      </c>
      <c r="C35" s="6" t="s">
        <v>39</v>
      </c>
      <c r="D35" s="19">
        <f>'Proračun-financiranje Grad Dbk'!D35</f>
        <v>1500</v>
      </c>
      <c r="E35" s="19">
        <f>'Proračun-financiranje Grad Dbk'!E35</f>
        <v>1500</v>
      </c>
      <c r="F35" s="19">
        <f>'Proračun-financiranje Grad Dbk'!F35</f>
        <v>1500</v>
      </c>
    </row>
    <row r="36" spans="1:6" customFormat="1" x14ac:dyDescent="0.25">
      <c r="A36" s="6" t="s">
        <v>3</v>
      </c>
      <c r="B36" s="6" t="s">
        <v>108</v>
      </c>
      <c r="C36" s="6" t="s">
        <v>109</v>
      </c>
      <c r="D36" s="19">
        <f>'Proračun-financiranje Grad Dbk'!D36</f>
        <v>1100</v>
      </c>
      <c r="E36" s="19">
        <f>'Proračun-financiranje Grad Dbk'!E36</f>
        <v>1100</v>
      </c>
      <c r="F36" s="19">
        <f>'Proračun-financiranje Grad Dbk'!F36</f>
        <v>1100</v>
      </c>
    </row>
    <row r="37" spans="1:6" customFormat="1" x14ac:dyDescent="0.25">
      <c r="A37" s="6" t="s">
        <v>3</v>
      </c>
      <c r="B37" s="6" t="s">
        <v>110</v>
      </c>
      <c r="C37" s="6" t="s">
        <v>111</v>
      </c>
      <c r="D37" s="19">
        <f>'Proračun-financiranje Grad Dbk'!D37</f>
        <v>550</v>
      </c>
      <c r="E37" s="19">
        <f>'Proračun-financiranje Grad Dbk'!E37</f>
        <v>550</v>
      </c>
      <c r="F37" s="19">
        <f>'Proračun-financiranje Grad Dbk'!F37</f>
        <v>550</v>
      </c>
    </row>
    <row r="38" spans="1:6" customFormat="1" x14ac:dyDescent="0.25">
      <c r="A38" s="6" t="s">
        <v>3</v>
      </c>
      <c r="B38" s="6" t="s">
        <v>112</v>
      </c>
      <c r="C38" s="6" t="s">
        <v>113</v>
      </c>
      <c r="D38" s="19">
        <f>'Proračun-financiranje Grad Dbk'!D38</f>
        <v>2400</v>
      </c>
      <c r="E38" s="19">
        <f>'Proračun-financiranje Grad Dbk'!E38</f>
        <v>2400</v>
      </c>
      <c r="F38" s="19">
        <f>'Proračun-financiranje Grad Dbk'!F38</f>
        <v>2400</v>
      </c>
    </row>
    <row r="39" spans="1:6" customFormat="1" x14ac:dyDescent="0.25">
      <c r="A39" s="6" t="s">
        <v>3</v>
      </c>
      <c r="B39" s="6" t="s">
        <v>114</v>
      </c>
      <c r="C39" s="6" t="s">
        <v>115</v>
      </c>
      <c r="D39" s="19">
        <f>'Proračun-financiranje Grad Dbk'!D39</f>
        <v>2200</v>
      </c>
      <c r="E39" s="19">
        <f>'Proračun-financiranje Grad Dbk'!E39</f>
        <v>2200</v>
      </c>
      <c r="F39" s="19">
        <f>'Proračun-financiranje Grad Dbk'!F39</f>
        <v>2200</v>
      </c>
    </row>
    <row r="40" spans="1:6" customFormat="1" x14ac:dyDescent="0.25">
      <c r="A40" s="6"/>
      <c r="B40" s="46">
        <v>32354</v>
      </c>
      <c r="C40" s="6" t="s">
        <v>192</v>
      </c>
      <c r="D40" s="19">
        <f>'Proračun-financiranje Grad Dbk'!D40</f>
        <v>750</v>
      </c>
      <c r="E40" s="19">
        <f>'Proračun-financiranje Grad Dbk'!E40</f>
        <v>750</v>
      </c>
      <c r="F40" s="19">
        <f>'Proračun-financiranje Grad Dbk'!F40</f>
        <v>750</v>
      </c>
    </row>
    <row r="41" spans="1:6" customFormat="1" x14ac:dyDescent="0.25">
      <c r="A41" s="6" t="s">
        <v>3</v>
      </c>
      <c r="B41" s="6" t="s">
        <v>116</v>
      </c>
      <c r="C41" s="6" t="s">
        <v>117</v>
      </c>
      <c r="D41" s="19">
        <f>'Proračun-financiranje Grad Dbk'!D41</f>
        <v>780</v>
      </c>
      <c r="E41" s="19">
        <f>'Proračun-financiranje Grad Dbk'!E41</f>
        <v>780</v>
      </c>
      <c r="F41" s="19">
        <f>'Proračun-financiranje Grad Dbk'!F41</f>
        <v>780</v>
      </c>
    </row>
    <row r="42" spans="1:6" customFormat="1" x14ac:dyDescent="0.25">
      <c r="A42" s="6" t="s">
        <v>3</v>
      </c>
      <c r="B42" s="6" t="s">
        <v>118</v>
      </c>
      <c r="C42" s="6" t="s">
        <v>119</v>
      </c>
      <c r="D42" s="19">
        <f>'Proračun-financiranje Grad Dbk'!D42</f>
        <v>2240</v>
      </c>
      <c r="E42" s="19">
        <f>'Proračun-financiranje Grad Dbk'!E42</f>
        <v>2240</v>
      </c>
      <c r="F42" s="19">
        <f>'Proračun-financiranje Grad Dbk'!F42</f>
        <v>2240</v>
      </c>
    </row>
    <row r="43" spans="1:6" customFormat="1" x14ac:dyDescent="0.25">
      <c r="A43" s="6" t="s">
        <v>3</v>
      </c>
      <c r="B43" s="6" t="s">
        <v>120</v>
      </c>
      <c r="C43" s="6" t="s">
        <v>121</v>
      </c>
      <c r="D43" s="19">
        <f>'Proračun-financiranje Grad Dbk'!D43</f>
        <v>600</v>
      </c>
      <c r="E43" s="19">
        <f>'Proračun-financiranje Grad Dbk'!E43</f>
        <v>600</v>
      </c>
      <c r="F43" s="19">
        <f>'Proračun-financiranje Grad Dbk'!F43</f>
        <v>600</v>
      </c>
    </row>
    <row r="44" spans="1:6" customFormat="1" x14ac:dyDescent="0.25">
      <c r="A44" s="6" t="s">
        <v>3</v>
      </c>
      <c r="B44" s="6" t="s">
        <v>122</v>
      </c>
      <c r="C44" s="6" t="s">
        <v>123</v>
      </c>
      <c r="D44" s="19">
        <f>'Proračun-financiranje Grad Dbk'!D44</f>
        <v>2515</v>
      </c>
      <c r="E44" s="19">
        <f>'Proračun-financiranje Grad Dbk'!E44</f>
        <v>2515</v>
      </c>
      <c r="F44" s="19">
        <f>'Proračun-financiranje Grad Dbk'!F44</f>
        <v>2515</v>
      </c>
    </row>
    <row r="45" spans="1:6" customFormat="1" x14ac:dyDescent="0.25">
      <c r="A45" s="6" t="s">
        <v>3</v>
      </c>
      <c r="B45" s="6" t="s">
        <v>124</v>
      </c>
      <c r="C45" s="6" t="s">
        <v>125</v>
      </c>
      <c r="D45" s="19">
        <f>'Proračun-financiranje Grad Dbk'!D45</f>
        <v>300</v>
      </c>
      <c r="E45" s="19">
        <f>'Proračun-financiranje Grad Dbk'!E45</f>
        <v>300</v>
      </c>
      <c r="F45" s="19">
        <f>'Proračun-financiranje Grad Dbk'!F45</f>
        <v>300</v>
      </c>
    </row>
    <row r="46" spans="1:6" customFormat="1" x14ac:dyDescent="0.25">
      <c r="A46" s="6" t="s">
        <v>3</v>
      </c>
      <c r="B46" s="6" t="s">
        <v>126</v>
      </c>
      <c r="C46" s="6" t="s">
        <v>127</v>
      </c>
      <c r="D46" s="19">
        <f>'Proračun-financiranje Grad Dbk'!D46</f>
        <v>500</v>
      </c>
      <c r="E46" s="19">
        <f>'Proračun-financiranje Grad Dbk'!E46</f>
        <v>500</v>
      </c>
      <c r="F46" s="19">
        <f>'Proračun-financiranje Grad Dbk'!F46</f>
        <v>500</v>
      </c>
    </row>
    <row r="47" spans="1:6" customFormat="1" x14ac:dyDescent="0.25">
      <c r="A47" s="6" t="s">
        <v>3</v>
      </c>
      <c r="B47" s="6" t="s">
        <v>40</v>
      </c>
      <c r="C47" s="6" t="s">
        <v>41</v>
      </c>
      <c r="D47" s="19">
        <f>'Proračun-financiranje Grad Dbk'!D47</f>
        <v>2200</v>
      </c>
      <c r="E47" s="19">
        <f>'Proračun-financiranje Grad Dbk'!E47</f>
        <v>2200</v>
      </c>
      <c r="F47" s="19">
        <f>'Proračun-financiranje Grad Dbk'!F47</f>
        <v>2200</v>
      </c>
    </row>
    <row r="48" spans="1:6" customFormat="1" x14ac:dyDescent="0.25">
      <c r="A48" s="6" t="s">
        <v>3</v>
      </c>
      <c r="B48" s="6" t="s">
        <v>128</v>
      </c>
      <c r="C48" s="6" t="s">
        <v>129</v>
      </c>
      <c r="D48" s="19">
        <f>'Proračun-financiranje Grad Dbk'!D48</f>
        <v>950</v>
      </c>
      <c r="E48" s="19">
        <f>'Proračun-financiranje Grad Dbk'!E48</f>
        <v>950</v>
      </c>
      <c r="F48" s="19">
        <f>'Proračun-financiranje Grad Dbk'!F48</f>
        <v>950</v>
      </c>
    </row>
    <row r="49" spans="1:6" customFormat="1" x14ac:dyDescent="0.25">
      <c r="A49" s="6" t="s">
        <v>3</v>
      </c>
      <c r="B49" s="6" t="s">
        <v>130</v>
      </c>
      <c r="C49" s="6" t="s">
        <v>131</v>
      </c>
      <c r="D49" s="19">
        <f>'Proračun-financiranje Grad Dbk'!D49</f>
        <v>200</v>
      </c>
      <c r="E49" s="19">
        <f>'Proračun-financiranje Grad Dbk'!E49</f>
        <v>200</v>
      </c>
      <c r="F49" s="19">
        <f>'Proračun-financiranje Grad Dbk'!F49</f>
        <v>200</v>
      </c>
    </row>
    <row r="50" spans="1:6" customFormat="1" x14ac:dyDescent="0.25">
      <c r="A50" s="6" t="s">
        <v>3</v>
      </c>
      <c r="B50" s="6" t="s">
        <v>132</v>
      </c>
      <c r="C50" s="6" t="s">
        <v>133</v>
      </c>
      <c r="D50" s="19">
        <f>'Proračun-financiranje Grad Dbk'!D50</f>
        <v>200</v>
      </c>
      <c r="E50" s="19">
        <f>'Proračun-financiranje Grad Dbk'!E50</f>
        <v>200</v>
      </c>
      <c r="F50" s="19">
        <f>'Proračun-financiranje Grad Dbk'!F50</f>
        <v>200</v>
      </c>
    </row>
    <row r="51" spans="1:6" customFormat="1" x14ac:dyDescent="0.25">
      <c r="A51" s="6" t="s">
        <v>3</v>
      </c>
      <c r="B51" s="6" t="s">
        <v>134</v>
      </c>
      <c r="C51" s="6" t="s">
        <v>135</v>
      </c>
      <c r="D51" s="19">
        <f>'Proračun-financiranje Grad Dbk'!D51</f>
        <v>300</v>
      </c>
      <c r="E51" s="19">
        <f>'Proračun-financiranje Grad Dbk'!E51</f>
        <v>300</v>
      </c>
      <c r="F51" s="19">
        <f>'Proračun-financiranje Grad Dbk'!F51</f>
        <v>300</v>
      </c>
    </row>
    <row r="52" spans="1:6" customFormat="1" x14ac:dyDescent="0.25">
      <c r="A52" s="6" t="s">
        <v>3</v>
      </c>
      <c r="B52" s="6" t="s">
        <v>136</v>
      </c>
      <c r="C52" s="6" t="s">
        <v>27</v>
      </c>
      <c r="D52" s="19">
        <f>'Proračun-financiranje Grad Dbk'!D52</f>
        <v>400</v>
      </c>
      <c r="E52" s="19">
        <f>'Proračun-financiranje Grad Dbk'!E52</f>
        <v>400</v>
      </c>
      <c r="F52" s="19">
        <f>'Proračun-financiranje Grad Dbk'!F52</f>
        <v>400</v>
      </c>
    </row>
    <row r="53" spans="1:6" customFormat="1" x14ac:dyDescent="0.25">
      <c r="A53" s="6" t="s">
        <v>3</v>
      </c>
      <c r="B53" s="6" t="s">
        <v>137</v>
      </c>
      <c r="C53" s="6" t="s">
        <v>138</v>
      </c>
      <c r="D53" s="19">
        <f>'Proračun-financiranje Grad Dbk'!D53</f>
        <v>500</v>
      </c>
      <c r="E53" s="19">
        <f>'Proračun-financiranje Grad Dbk'!E53</f>
        <v>500</v>
      </c>
      <c r="F53" s="19">
        <f>'Proračun-financiranje Grad Dbk'!F53</f>
        <v>500</v>
      </c>
    </row>
    <row r="54" spans="1:6" s="3" customFormat="1" x14ac:dyDescent="0.25">
      <c r="A54" s="6" t="s">
        <v>3</v>
      </c>
      <c r="B54" s="6" t="s">
        <v>139</v>
      </c>
      <c r="C54" s="6" t="s">
        <v>140</v>
      </c>
      <c r="D54" s="19">
        <f>'Proračun-financiranje Grad Dbk'!D54</f>
        <v>100</v>
      </c>
      <c r="E54" s="19">
        <f>'Proračun-financiranje Grad Dbk'!E54</f>
        <v>100</v>
      </c>
      <c r="F54" s="19">
        <f>'Proračun-financiranje Grad Dbk'!F54</f>
        <v>100</v>
      </c>
    </row>
    <row r="55" spans="1:6" x14ac:dyDescent="0.25">
      <c r="A55" s="54"/>
      <c r="B55" s="55" t="s">
        <v>7</v>
      </c>
      <c r="C55" s="55" t="s">
        <v>8</v>
      </c>
      <c r="D55" s="70">
        <f>SUM(D56:D64)</f>
        <v>1053160</v>
      </c>
      <c r="E55" s="70">
        <f>SUM(E56:E64)</f>
        <v>1053160</v>
      </c>
      <c r="F55" s="70">
        <f>SUM(F56:F64)</f>
        <v>1053160</v>
      </c>
    </row>
    <row r="56" spans="1:6" customFormat="1" x14ac:dyDescent="0.25">
      <c r="A56" s="6" t="s">
        <v>9</v>
      </c>
      <c r="B56" s="6" t="s">
        <v>11</v>
      </c>
      <c r="C56" s="6" t="s">
        <v>12</v>
      </c>
      <c r="D56" s="19">
        <f>'Vanproračunski rashodi'!D13</f>
        <v>840000</v>
      </c>
      <c r="E56" s="19">
        <f>'Vanproračunski rashodi'!E13</f>
        <v>840000</v>
      </c>
      <c r="F56" s="19">
        <f>'Vanproračunski rashodi'!F13</f>
        <v>840000</v>
      </c>
    </row>
    <row r="57" spans="1:6" customFormat="1" x14ac:dyDescent="0.25">
      <c r="A57" s="6" t="s">
        <v>9</v>
      </c>
      <c r="B57" s="6" t="s">
        <v>13</v>
      </c>
      <c r="C57" s="6" t="s">
        <v>14</v>
      </c>
      <c r="D57" s="19">
        <f>'Vanproračunski rashodi'!D14</f>
        <v>13600</v>
      </c>
      <c r="E57" s="19">
        <f>'Vanproračunski rashodi'!E14</f>
        <v>13600</v>
      </c>
      <c r="F57" s="19">
        <f>'Vanproračunski rashodi'!F14</f>
        <v>13600</v>
      </c>
    </row>
    <row r="58" spans="1:6" customFormat="1" x14ac:dyDescent="0.25">
      <c r="A58" s="6" t="s">
        <v>9</v>
      </c>
      <c r="B58" s="6" t="s">
        <v>15</v>
      </c>
      <c r="C58" s="6" t="s">
        <v>16</v>
      </c>
      <c r="D58" s="19">
        <f>'Vanproračunski rashodi'!D15</f>
        <v>2800</v>
      </c>
      <c r="E58" s="19">
        <f>'Vanproračunski rashodi'!E15</f>
        <v>2800</v>
      </c>
      <c r="F58" s="19">
        <f>'Vanproračunski rashodi'!F15</f>
        <v>2800</v>
      </c>
    </row>
    <row r="59" spans="1:6" customFormat="1" x14ac:dyDescent="0.25">
      <c r="A59" s="6" t="s">
        <v>9</v>
      </c>
      <c r="B59" s="6" t="s">
        <v>17</v>
      </c>
      <c r="C59" s="6" t="s">
        <v>18</v>
      </c>
      <c r="D59" s="19">
        <f>'Vanproračunski rashodi'!D16</f>
        <v>3000</v>
      </c>
      <c r="E59" s="19">
        <f>'Vanproračunski rashodi'!E16</f>
        <v>3000</v>
      </c>
      <c r="F59" s="19">
        <f>'Vanproračunski rashodi'!F16</f>
        <v>3000</v>
      </c>
    </row>
    <row r="60" spans="1:6" customFormat="1" x14ac:dyDescent="0.25">
      <c r="A60" s="6" t="s">
        <v>9</v>
      </c>
      <c r="B60" s="6" t="s">
        <v>19</v>
      </c>
      <c r="C60" s="6" t="s">
        <v>20</v>
      </c>
      <c r="D60" s="19">
        <f>'Vanproračunski rashodi'!D17</f>
        <v>10500</v>
      </c>
      <c r="E60" s="19">
        <f>'Vanproračunski rashodi'!E17</f>
        <v>10500</v>
      </c>
      <c r="F60" s="19">
        <f>'Vanproračunski rashodi'!F17</f>
        <v>10500</v>
      </c>
    </row>
    <row r="61" spans="1:6" customFormat="1" x14ac:dyDescent="0.25">
      <c r="A61" s="6" t="s">
        <v>9</v>
      </c>
      <c r="B61" s="6" t="s">
        <v>21</v>
      </c>
      <c r="C61" s="6" t="s">
        <v>22</v>
      </c>
      <c r="D61" s="19">
        <f>'Vanproračunski rashodi'!D18</f>
        <v>660</v>
      </c>
      <c r="E61" s="19">
        <f>'Vanproračunski rashodi'!E18</f>
        <v>660</v>
      </c>
      <c r="F61" s="19">
        <f>'Vanproračunski rashodi'!F18</f>
        <v>660</v>
      </c>
    </row>
    <row r="62" spans="1:6" customFormat="1" x14ac:dyDescent="0.25">
      <c r="A62" s="6" t="s">
        <v>9</v>
      </c>
      <c r="B62" s="6" t="s">
        <v>23</v>
      </c>
      <c r="C62" s="6" t="s">
        <v>24</v>
      </c>
      <c r="D62" s="19">
        <f>'Vanproračunski rashodi'!D19</f>
        <v>138600</v>
      </c>
      <c r="E62" s="19">
        <f>'Vanproračunski rashodi'!E19</f>
        <v>138600</v>
      </c>
      <c r="F62" s="19">
        <f>'Vanproračunski rashodi'!F19</f>
        <v>138600</v>
      </c>
    </row>
    <row r="63" spans="1:6" customFormat="1" x14ac:dyDescent="0.25">
      <c r="A63" s="6" t="s">
        <v>9</v>
      </c>
      <c r="B63" s="6" t="s">
        <v>25</v>
      </c>
      <c r="C63" s="6" t="s">
        <v>26</v>
      </c>
      <c r="D63" s="19">
        <f>'Vanproračunski rashodi'!D20</f>
        <v>40000</v>
      </c>
      <c r="E63" s="19">
        <f>'Vanproračunski rashodi'!E20</f>
        <v>40000</v>
      </c>
      <c r="F63" s="19">
        <f>'Vanproračunski rashodi'!F20</f>
        <v>40000</v>
      </c>
    </row>
    <row r="64" spans="1:6" customFormat="1" x14ac:dyDescent="0.25">
      <c r="A64" s="6" t="s">
        <v>9</v>
      </c>
      <c r="B64" s="6" t="s">
        <v>28</v>
      </c>
      <c r="C64" s="6" t="s">
        <v>29</v>
      </c>
      <c r="D64" s="19">
        <f>'Vanproračunski rashodi'!D21</f>
        <v>4000</v>
      </c>
      <c r="E64" s="19">
        <f>'Vanproračunski rashodi'!E21</f>
        <v>4000</v>
      </c>
      <c r="F64" s="19">
        <f>'Vanproračunski rashodi'!F21</f>
        <v>4000</v>
      </c>
    </row>
    <row r="65" spans="1:9" s="22" customFormat="1" x14ac:dyDescent="0.25">
      <c r="A65" s="54"/>
      <c r="B65" s="55" t="s">
        <v>30</v>
      </c>
      <c r="C65" s="55" t="s">
        <v>31</v>
      </c>
      <c r="D65" s="70">
        <f>D66+D81+D110+D113+D131+D129+D107+D134</f>
        <v>195655</v>
      </c>
      <c r="E65" s="70">
        <f>E66+E81+E110+E113+E131+E129+E107+E134</f>
        <v>174455</v>
      </c>
      <c r="F65" s="70">
        <f>F66+F81+F110+F113+F131+F129+F107+F134</f>
        <v>174455</v>
      </c>
    </row>
    <row r="66" spans="1:9" s="22" customFormat="1" x14ac:dyDescent="0.25">
      <c r="A66" s="54"/>
      <c r="B66" s="55" t="s">
        <v>32</v>
      </c>
      <c r="C66" s="55" t="s">
        <v>33</v>
      </c>
      <c r="D66" s="70">
        <f>D69+D73+D67</f>
        <v>14900</v>
      </c>
      <c r="E66" s="70">
        <f t="shared" ref="E66:F66" si="2">E69+E73+E67</f>
        <v>14900</v>
      </c>
      <c r="F66" s="70">
        <f t="shared" si="2"/>
        <v>14900</v>
      </c>
    </row>
    <row r="67" spans="1:9" s="3" customFormat="1" x14ac:dyDescent="0.25">
      <c r="A67" s="4" t="s">
        <v>159</v>
      </c>
      <c r="B67" s="4"/>
      <c r="C67" s="4" t="s">
        <v>160</v>
      </c>
      <c r="D67" s="5">
        <f t="shared" ref="D67:F67" si="3">D68</f>
        <v>0</v>
      </c>
      <c r="E67" s="5">
        <f t="shared" si="3"/>
        <v>0</v>
      </c>
      <c r="F67" s="5">
        <f t="shared" si="3"/>
        <v>0</v>
      </c>
    </row>
    <row r="68" spans="1:9" customFormat="1" x14ac:dyDescent="0.25">
      <c r="A68" s="6" t="s">
        <v>159</v>
      </c>
      <c r="B68" s="6" t="s">
        <v>52</v>
      </c>
      <c r="C68" s="6" t="s">
        <v>53</v>
      </c>
      <c r="D68" s="7">
        <f>'Vanproračunski rashodi'!D25</f>
        <v>0</v>
      </c>
      <c r="E68" s="7">
        <f>'Vanproračunski rashodi'!E25</f>
        <v>0</v>
      </c>
      <c r="F68" s="7">
        <f>D68+E68</f>
        <v>0</v>
      </c>
    </row>
    <row r="69" spans="1:9" s="22" customFormat="1" x14ac:dyDescent="0.25">
      <c r="A69" s="76">
        <v>11</v>
      </c>
      <c r="B69" s="56"/>
      <c r="C69" s="56" t="s">
        <v>142</v>
      </c>
      <c r="D69" s="24">
        <f>SUM(D70:D72)</f>
        <v>14200</v>
      </c>
      <c r="E69" s="24">
        <f t="shared" ref="E69:F69" si="4">SUM(E70:E72)</f>
        <v>14200</v>
      </c>
      <c r="F69" s="24">
        <f t="shared" si="4"/>
        <v>14200</v>
      </c>
    </row>
    <row r="70" spans="1:9" s="29" customFormat="1" x14ac:dyDescent="0.25">
      <c r="A70" s="32" t="s">
        <v>141</v>
      </c>
      <c r="B70" s="27" t="s">
        <v>52</v>
      </c>
      <c r="C70" s="27" t="s">
        <v>53</v>
      </c>
      <c r="D70" s="10">
        <f>'Proračun-financiranje Grad Dbk'!D57</f>
        <v>200</v>
      </c>
      <c r="E70" s="10">
        <f>'Proračun-financiranje Grad Dbk'!E57</f>
        <v>200</v>
      </c>
      <c r="F70" s="10">
        <f>'Proračun-financiranje Grad Dbk'!F57</f>
        <v>200</v>
      </c>
      <c r="G70" s="52"/>
      <c r="H70" s="28"/>
      <c r="I70" s="28"/>
    </row>
    <row r="71" spans="1:9" s="29" customFormat="1" x14ac:dyDescent="0.25">
      <c r="A71" s="32" t="s">
        <v>141</v>
      </c>
      <c r="B71" s="27" t="s">
        <v>184</v>
      </c>
      <c r="C71" s="27" t="s">
        <v>185</v>
      </c>
      <c r="D71" s="10">
        <f>'Proračun-financiranje Grad Dbk'!D58</f>
        <v>12000</v>
      </c>
      <c r="E71" s="10">
        <f t="shared" ref="E71:E72" si="5">D71</f>
        <v>12000</v>
      </c>
      <c r="F71" s="10">
        <f t="shared" ref="F71:F72" si="6">D71</f>
        <v>12000</v>
      </c>
      <c r="G71" s="93"/>
      <c r="H71" s="28"/>
      <c r="I71" s="28"/>
    </row>
    <row r="72" spans="1:9" s="3" customFormat="1" x14ac:dyDescent="0.25">
      <c r="A72" s="32" t="s">
        <v>141</v>
      </c>
      <c r="B72" s="27" t="s">
        <v>186</v>
      </c>
      <c r="C72" s="27" t="s">
        <v>187</v>
      </c>
      <c r="D72" s="10">
        <f>'Proračun-financiranje Grad Dbk'!D59</f>
        <v>2000</v>
      </c>
      <c r="E72" s="10">
        <f t="shared" si="5"/>
        <v>2000</v>
      </c>
      <c r="F72" s="10">
        <f t="shared" si="6"/>
        <v>2000</v>
      </c>
    </row>
    <row r="73" spans="1:9" s="22" customFormat="1" x14ac:dyDescent="0.25">
      <c r="A73" s="76">
        <v>55</v>
      </c>
      <c r="B73" s="4"/>
      <c r="C73" s="4" t="s">
        <v>35</v>
      </c>
      <c r="D73" s="24">
        <f>SUM(D74:D80)</f>
        <v>700</v>
      </c>
      <c r="E73" s="24">
        <f t="shared" ref="E73:F73" si="7">SUM(E74:E80)</f>
        <v>700</v>
      </c>
      <c r="F73" s="24">
        <f t="shared" si="7"/>
        <v>700</v>
      </c>
    </row>
    <row r="74" spans="1:9" customFormat="1" x14ac:dyDescent="0.25">
      <c r="A74" s="46">
        <v>55</v>
      </c>
      <c r="B74" s="46">
        <v>31111</v>
      </c>
      <c r="C74" s="6" t="s">
        <v>12</v>
      </c>
      <c r="D74" s="19">
        <v>0</v>
      </c>
      <c r="E74" s="19"/>
      <c r="F74" s="19">
        <f>D74+E74</f>
        <v>0</v>
      </c>
    </row>
    <row r="75" spans="1:9" customFormat="1" x14ac:dyDescent="0.25">
      <c r="A75" s="46">
        <v>55</v>
      </c>
      <c r="B75" s="6" t="s">
        <v>23</v>
      </c>
      <c r="C75" s="6" t="s">
        <v>24</v>
      </c>
      <c r="D75" s="19">
        <v>0</v>
      </c>
      <c r="E75" s="19"/>
      <c r="F75" s="19">
        <f>D75+E75</f>
        <v>0</v>
      </c>
    </row>
    <row r="76" spans="1:9" customFormat="1" x14ac:dyDescent="0.25">
      <c r="A76" s="46">
        <v>55</v>
      </c>
      <c r="B76" s="46">
        <v>32219</v>
      </c>
      <c r="C76" s="6" t="s">
        <v>53</v>
      </c>
      <c r="D76" s="19">
        <v>0</v>
      </c>
      <c r="E76" s="19"/>
      <c r="F76" s="19">
        <f>D76+E76</f>
        <v>0</v>
      </c>
    </row>
    <row r="77" spans="1:9" customFormat="1" x14ac:dyDescent="0.25">
      <c r="A77" s="6" t="s">
        <v>34</v>
      </c>
      <c r="B77" s="6" t="s">
        <v>36</v>
      </c>
      <c r="C77" s="6" t="s">
        <v>37</v>
      </c>
      <c r="D77" s="19">
        <f>'Vanproračunski rashodi'!D30</f>
        <v>0</v>
      </c>
      <c r="E77" s="19">
        <f>'Vanproračunski rashodi'!E30</f>
        <v>0</v>
      </c>
      <c r="F77" s="19">
        <f>D77+E77</f>
        <v>0</v>
      </c>
    </row>
    <row r="78" spans="1:9" customFormat="1" x14ac:dyDescent="0.25">
      <c r="A78" s="6" t="s">
        <v>34</v>
      </c>
      <c r="B78" s="6" t="s">
        <v>38</v>
      </c>
      <c r="C78" s="6" t="s">
        <v>39</v>
      </c>
      <c r="D78" s="19">
        <f>'Vanproračunski rashodi'!D31</f>
        <v>0</v>
      </c>
      <c r="E78" s="19"/>
      <c r="F78" s="19">
        <f t="shared" ref="F78" si="8">D78+E78</f>
        <v>0</v>
      </c>
    </row>
    <row r="79" spans="1:9" customFormat="1" x14ac:dyDescent="0.25">
      <c r="A79" s="6" t="s">
        <v>34</v>
      </c>
      <c r="B79" s="6" t="s">
        <v>40</v>
      </c>
      <c r="C79" s="6" t="s">
        <v>41</v>
      </c>
      <c r="D79" s="19">
        <f>'Vanproračunski rashodi'!D32</f>
        <v>100</v>
      </c>
      <c r="E79" s="19">
        <f>'Vanproračunski rashodi'!E32</f>
        <v>100</v>
      </c>
      <c r="F79" s="19">
        <f>'Vanproračunski rashodi'!F32</f>
        <v>100</v>
      </c>
    </row>
    <row r="80" spans="1:9" customFormat="1" x14ac:dyDescent="0.25">
      <c r="A80" s="46">
        <v>55</v>
      </c>
      <c r="B80" s="46">
        <v>38129</v>
      </c>
      <c r="C80" s="51" t="s">
        <v>188</v>
      </c>
      <c r="D80" s="19">
        <f>'Vanproračunski rashodi'!D33</f>
        <v>600</v>
      </c>
      <c r="E80" s="19">
        <f>'Vanproračunski rashodi'!E33</f>
        <v>600</v>
      </c>
      <c r="F80" s="19">
        <f>'Vanproračunski rashodi'!F33</f>
        <v>600</v>
      </c>
    </row>
    <row r="81" spans="1:9" x14ac:dyDescent="0.25">
      <c r="A81" s="54"/>
      <c r="B81" s="55" t="s">
        <v>42</v>
      </c>
      <c r="C81" s="55" t="s">
        <v>43</v>
      </c>
      <c r="D81" s="70">
        <f>D82+D90+D88</f>
        <v>54970</v>
      </c>
      <c r="E81" s="70">
        <f>E82+E90+E88</f>
        <v>54970</v>
      </c>
      <c r="F81" s="70">
        <f t="shared" ref="F81" si="9">F82+F90+F88</f>
        <v>54970</v>
      </c>
    </row>
    <row r="82" spans="1:9" s="53" customFormat="1" x14ac:dyDescent="0.25">
      <c r="A82" s="76">
        <v>11</v>
      </c>
      <c r="B82" s="56"/>
      <c r="C82" s="56" t="s">
        <v>189</v>
      </c>
      <c r="D82" s="24">
        <f>SUM(D83:D87)</f>
        <v>34270</v>
      </c>
      <c r="E82" s="24">
        <f t="shared" ref="E82:F82" si="10">SUM(E83:E87)</f>
        <v>34270</v>
      </c>
      <c r="F82" s="24">
        <f t="shared" si="10"/>
        <v>34270</v>
      </c>
    </row>
    <row r="83" spans="1:9" customFormat="1" x14ac:dyDescent="0.25">
      <c r="A83" s="6" t="s">
        <v>141</v>
      </c>
      <c r="B83" s="6" t="s">
        <v>11</v>
      </c>
      <c r="C83" s="6" t="s">
        <v>12</v>
      </c>
      <c r="D83" s="19">
        <f>'Proračun-financiranje Grad Dbk'!D62</f>
        <v>28000</v>
      </c>
      <c r="E83" s="19">
        <f>'Proračun-financiranje Grad Dbk'!E62</f>
        <v>28000</v>
      </c>
      <c r="F83" s="19">
        <f>'Proračun-financiranje Grad Dbk'!F62</f>
        <v>28000</v>
      </c>
      <c r="I83" s="10"/>
    </row>
    <row r="84" spans="1:9" customFormat="1" x14ac:dyDescent="0.25">
      <c r="A84" s="6" t="s">
        <v>141</v>
      </c>
      <c r="B84" s="6" t="s">
        <v>13</v>
      </c>
      <c r="C84" s="6" t="s">
        <v>14</v>
      </c>
      <c r="D84" s="19">
        <f>'Proračun-financiranje Grad Dbk'!D63</f>
        <v>400</v>
      </c>
      <c r="E84" s="19">
        <f>'Proračun-financiranje Grad Dbk'!E63</f>
        <v>400</v>
      </c>
      <c r="F84" s="19">
        <f>'Proračun-financiranje Grad Dbk'!F63</f>
        <v>400</v>
      </c>
    </row>
    <row r="85" spans="1:9" customFormat="1" x14ac:dyDescent="0.25">
      <c r="A85" s="6" t="s">
        <v>141</v>
      </c>
      <c r="B85" s="6" t="s">
        <v>19</v>
      </c>
      <c r="C85" s="6" t="s">
        <v>20</v>
      </c>
      <c r="D85" s="19">
        <f>'Proračun-financiranje Grad Dbk'!D64</f>
        <v>300</v>
      </c>
      <c r="E85" s="19">
        <f>'Proračun-financiranje Grad Dbk'!E64</f>
        <v>300</v>
      </c>
      <c r="F85" s="19">
        <f>'Proračun-financiranje Grad Dbk'!F64</f>
        <v>300</v>
      </c>
    </row>
    <row r="86" spans="1:9" customFormat="1" x14ac:dyDescent="0.25">
      <c r="A86" s="6" t="s">
        <v>141</v>
      </c>
      <c r="B86" s="6" t="s">
        <v>23</v>
      </c>
      <c r="C86" s="6" t="s">
        <v>24</v>
      </c>
      <c r="D86" s="19">
        <f>'Proračun-financiranje Grad Dbk'!D65</f>
        <v>4620</v>
      </c>
      <c r="E86" s="19">
        <f>'Proračun-financiranje Grad Dbk'!E65</f>
        <v>4620</v>
      </c>
      <c r="F86" s="19">
        <f>'Proračun-financiranje Grad Dbk'!F65</f>
        <v>4620</v>
      </c>
    </row>
    <row r="87" spans="1:9" s="3" customFormat="1" x14ac:dyDescent="0.25">
      <c r="A87" s="6" t="s">
        <v>141</v>
      </c>
      <c r="B87" s="6" t="s">
        <v>25</v>
      </c>
      <c r="C87" s="6" t="s">
        <v>26</v>
      </c>
      <c r="D87" s="19">
        <f>'Proračun-financiranje Grad Dbk'!D66</f>
        <v>950</v>
      </c>
      <c r="E87" s="19">
        <f>'Proračun-financiranje Grad Dbk'!E66</f>
        <v>950</v>
      </c>
      <c r="F87" s="19">
        <f>'Proračun-financiranje Grad Dbk'!F66</f>
        <v>950</v>
      </c>
    </row>
    <row r="88" spans="1:9" s="3" customFormat="1" x14ac:dyDescent="0.25">
      <c r="A88" s="4" t="s">
        <v>159</v>
      </c>
      <c r="B88" s="4"/>
      <c r="C88" s="4" t="s">
        <v>160</v>
      </c>
      <c r="D88" s="5">
        <f>D89</f>
        <v>0</v>
      </c>
      <c r="E88" s="5">
        <f t="shared" ref="E88:F88" si="11">E89</f>
        <v>0</v>
      </c>
      <c r="F88" s="5">
        <f t="shared" si="11"/>
        <v>0</v>
      </c>
    </row>
    <row r="89" spans="1:9" customFormat="1" x14ac:dyDescent="0.25">
      <c r="A89" s="6" t="s">
        <v>159</v>
      </c>
      <c r="B89" s="6" t="s">
        <v>58</v>
      </c>
      <c r="C89" s="6" t="s">
        <v>59</v>
      </c>
      <c r="D89" s="7">
        <f>'Vanproračunski rashodi'!D36</f>
        <v>0</v>
      </c>
      <c r="E89" s="7">
        <f>'Vanproračunski rashodi'!E36</f>
        <v>0</v>
      </c>
      <c r="F89" s="7">
        <f>D89+E89</f>
        <v>0</v>
      </c>
    </row>
    <row r="90" spans="1:9" x14ac:dyDescent="0.25">
      <c r="A90" s="47">
        <v>55</v>
      </c>
      <c r="B90" s="6"/>
      <c r="C90" s="4" t="s">
        <v>35</v>
      </c>
      <c r="D90" s="24">
        <f>SUM(D91:D106)</f>
        <v>20700</v>
      </c>
      <c r="E90" s="24">
        <f>SUM(E91:E106)</f>
        <v>20700</v>
      </c>
      <c r="F90" s="24">
        <f>SUM(F91:F106)</f>
        <v>20700</v>
      </c>
    </row>
    <row r="91" spans="1:9" customFormat="1" x14ac:dyDescent="0.25">
      <c r="A91" s="6" t="s">
        <v>34</v>
      </c>
      <c r="B91" s="6" t="s">
        <v>11</v>
      </c>
      <c r="C91" s="6" t="s">
        <v>12</v>
      </c>
      <c r="D91" s="19">
        <f>'Vanproračunski rashodi'!D38</f>
        <v>12000</v>
      </c>
      <c r="E91" s="19">
        <f>'Vanproračunski rashodi'!E38</f>
        <v>12000</v>
      </c>
      <c r="F91" s="19">
        <f>'Vanproračunski rashodi'!F38</f>
        <v>12000</v>
      </c>
    </row>
    <row r="92" spans="1:9" customFormat="1" x14ac:dyDescent="0.25">
      <c r="A92" s="6" t="s">
        <v>34</v>
      </c>
      <c r="B92" s="6" t="s">
        <v>23</v>
      </c>
      <c r="C92" s="6" t="s">
        <v>24</v>
      </c>
      <c r="D92" s="19">
        <f>'Vanproračunski rashodi'!D39</f>
        <v>1980</v>
      </c>
      <c r="E92" s="19">
        <f>'Vanproračunski rashodi'!E39</f>
        <v>1980</v>
      </c>
      <c r="F92" s="19">
        <f>'Vanproračunski rashodi'!F39</f>
        <v>1980</v>
      </c>
    </row>
    <row r="93" spans="1:9" customFormat="1" x14ac:dyDescent="0.25">
      <c r="A93" s="46">
        <v>55</v>
      </c>
      <c r="B93" s="46">
        <v>32121</v>
      </c>
      <c r="C93" s="6" t="s">
        <v>26</v>
      </c>
      <c r="D93" s="19">
        <f>'Vanproračunski rashodi'!D40</f>
        <v>300</v>
      </c>
      <c r="E93" s="19">
        <f>'Vanproračunski rashodi'!E40</f>
        <v>300</v>
      </c>
      <c r="F93" s="19">
        <f>'Vanproračunski rashodi'!F40</f>
        <v>300</v>
      </c>
    </row>
    <row r="94" spans="1:9" customFormat="1" x14ac:dyDescent="0.25">
      <c r="A94" s="6" t="s">
        <v>34</v>
      </c>
      <c r="B94" s="6" t="s">
        <v>44</v>
      </c>
      <c r="C94" s="6" t="s">
        <v>45</v>
      </c>
      <c r="D94" s="19">
        <f>'Vanproračunski rashodi'!D41</f>
        <v>800</v>
      </c>
      <c r="E94" s="19">
        <f>'Vanproračunski rashodi'!E41</f>
        <v>800</v>
      </c>
      <c r="F94" s="19">
        <f>'Vanproračunski rashodi'!F41</f>
        <v>800</v>
      </c>
    </row>
    <row r="95" spans="1:9" customFormat="1" x14ac:dyDescent="0.25">
      <c r="A95" s="6" t="s">
        <v>34</v>
      </c>
      <c r="B95" s="6" t="s">
        <v>46</v>
      </c>
      <c r="C95" s="6" t="s">
        <v>47</v>
      </c>
      <c r="D95" s="19">
        <f>'Vanproračunski rashodi'!D42</f>
        <v>400</v>
      </c>
      <c r="E95" s="19">
        <f>'Vanproračunski rashodi'!E42</f>
        <v>400</v>
      </c>
      <c r="F95" s="19">
        <f>'Vanproračunski rashodi'!F42</f>
        <v>400</v>
      </c>
    </row>
    <row r="96" spans="1:9" customFormat="1" x14ac:dyDescent="0.25">
      <c r="A96" s="6" t="s">
        <v>34</v>
      </c>
      <c r="B96" s="6" t="s">
        <v>48</v>
      </c>
      <c r="C96" s="45" t="s">
        <v>49</v>
      </c>
      <c r="D96" s="19">
        <f>'Vanproračunski rashodi'!D43</f>
        <v>700</v>
      </c>
      <c r="E96" s="19">
        <f>'Vanproračunski rashodi'!E43</f>
        <v>700</v>
      </c>
      <c r="F96" s="19">
        <f>'Vanproračunski rashodi'!F43</f>
        <v>700</v>
      </c>
    </row>
    <row r="97" spans="1:7" customFormat="1" x14ac:dyDescent="0.25">
      <c r="A97" s="6" t="s">
        <v>34</v>
      </c>
      <c r="B97" s="6" t="s">
        <v>50</v>
      </c>
      <c r="C97" s="6" t="s">
        <v>51</v>
      </c>
      <c r="D97" s="19">
        <f>'Vanproračunski rashodi'!D44</f>
        <v>900</v>
      </c>
      <c r="E97" s="19">
        <f>'Vanproračunski rashodi'!E44</f>
        <v>900</v>
      </c>
      <c r="F97" s="19">
        <f>'Vanproračunski rashodi'!F44</f>
        <v>900</v>
      </c>
    </row>
    <row r="98" spans="1:7" customFormat="1" x14ac:dyDescent="0.25">
      <c r="A98" s="6" t="s">
        <v>34</v>
      </c>
      <c r="B98" s="6" t="s">
        <v>52</v>
      </c>
      <c r="C98" s="6" t="s">
        <v>53</v>
      </c>
      <c r="D98" s="19">
        <f>'Vanproračunski rashodi'!D45</f>
        <v>1000</v>
      </c>
      <c r="E98" s="19">
        <f>'Vanproračunski rashodi'!E45</f>
        <v>1000</v>
      </c>
      <c r="F98" s="19">
        <f>'Vanproračunski rashodi'!F45</f>
        <v>1000</v>
      </c>
    </row>
    <row r="99" spans="1:7" customFormat="1" x14ac:dyDescent="0.25">
      <c r="A99" s="6" t="s">
        <v>34</v>
      </c>
      <c r="B99" s="6" t="s">
        <v>36</v>
      </c>
      <c r="C99" s="6" t="s">
        <v>37</v>
      </c>
      <c r="D99" s="19">
        <f>'Vanproračunski rashodi'!D46</f>
        <v>500</v>
      </c>
      <c r="E99" s="19">
        <f>'Vanproračunski rashodi'!E46</f>
        <v>500</v>
      </c>
      <c r="F99" s="19">
        <f>'Vanproračunski rashodi'!F46</f>
        <v>500</v>
      </c>
    </row>
    <row r="100" spans="1:7" customFormat="1" x14ac:dyDescent="0.25">
      <c r="A100" s="6" t="s">
        <v>34</v>
      </c>
      <c r="B100" s="6" t="s">
        <v>54</v>
      </c>
      <c r="C100" s="6" t="s">
        <v>55</v>
      </c>
      <c r="D100" s="19">
        <f>'Vanproračunski rashodi'!D47</f>
        <v>270</v>
      </c>
      <c r="E100" s="19">
        <f>'Vanproračunski rashodi'!E47</f>
        <v>270</v>
      </c>
      <c r="F100" s="19">
        <f>'Vanproračunski rashodi'!F47</f>
        <v>270</v>
      </c>
    </row>
    <row r="101" spans="1:7" customFormat="1" x14ac:dyDescent="0.25">
      <c r="A101" s="6" t="s">
        <v>34</v>
      </c>
      <c r="B101" s="6" t="s">
        <v>56</v>
      </c>
      <c r="C101" s="6" t="s">
        <v>57</v>
      </c>
      <c r="D101" s="19">
        <f>'Vanproračunski rashodi'!D48</f>
        <v>560</v>
      </c>
      <c r="E101" s="19">
        <f>'Vanproračunski rashodi'!E48</f>
        <v>560</v>
      </c>
      <c r="F101" s="19">
        <f>'Vanproračunski rashodi'!F48</f>
        <v>560</v>
      </c>
    </row>
    <row r="102" spans="1:7" customFormat="1" x14ac:dyDescent="0.25">
      <c r="A102" s="6" t="s">
        <v>34</v>
      </c>
      <c r="B102" s="6" t="s">
        <v>58</v>
      </c>
      <c r="C102" s="6" t="s">
        <v>59</v>
      </c>
      <c r="D102" s="19">
        <f>'Vanproračunski rashodi'!D49</f>
        <v>200</v>
      </c>
      <c r="E102" s="19">
        <f>'Vanproračunski rashodi'!E49</f>
        <v>200</v>
      </c>
      <c r="F102" s="19">
        <f>'Vanproračunski rashodi'!F49</f>
        <v>200</v>
      </c>
    </row>
    <row r="103" spans="1:7" customFormat="1" x14ac:dyDescent="0.25">
      <c r="A103" s="6" t="s">
        <v>34</v>
      </c>
      <c r="B103" s="6" t="s">
        <v>60</v>
      </c>
      <c r="C103" s="6" t="s">
        <v>61</v>
      </c>
      <c r="D103" s="19">
        <f>'Vanproračunski rashodi'!D50</f>
        <v>290</v>
      </c>
      <c r="E103" s="19">
        <f>'Vanproračunski rashodi'!E50</f>
        <v>290</v>
      </c>
      <c r="F103" s="19">
        <f>'Vanproračunski rashodi'!F50</f>
        <v>290</v>
      </c>
    </row>
    <row r="104" spans="1:7" customFormat="1" x14ac:dyDescent="0.25">
      <c r="A104" s="6" t="s">
        <v>34</v>
      </c>
      <c r="B104" s="6" t="s">
        <v>62</v>
      </c>
      <c r="C104" s="6" t="s">
        <v>63</v>
      </c>
      <c r="D104" s="19">
        <f>'Vanproračunski rashodi'!D51</f>
        <v>800</v>
      </c>
      <c r="E104" s="19">
        <f>'Vanproračunski rashodi'!E51</f>
        <v>800</v>
      </c>
      <c r="F104" s="19">
        <f>'Vanproračunski rashodi'!F51</f>
        <v>800</v>
      </c>
    </row>
    <row r="105" spans="1:7" customFormat="1" x14ac:dyDescent="0.25">
      <c r="A105" s="6" t="s">
        <v>34</v>
      </c>
      <c r="B105" s="6" t="s">
        <v>64</v>
      </c>
      <c r="C105" s="6" t="s">
        <v>65</v>
      </c>
      <c r="D105" s="19">
        <f>'Vanproračunski rashodi'!D52</f>
        <v>0</v>
      </c>
      <c r="E105" s="19">
        <f>'Vanproračunski rashodi'!E52</f>
        <v>0</v>
      </c>
      <c r="F105" s="19">
        <f>'Vanproračunski rashodi'!F52</f>
        <v>0</v>
      </c>
    </row>
    <row r="106" spans="1:7" customFormat="1" x14ac:dyDescent="0.25">
      <c r="A106" s="6" t="s">
        <v>34</v>
      </c>
      <c r="B106" s="6" t="s">
        <v>66</v>
      </c>
      <c r="C106" s="6" t="s">
        <v>67</v>
      </c>
      <c r="D106" s="19">
        <f>'Vanproračunski rashodi'!D53</f>
        <v>0</v>
      </c>
      <c r="E106" s="19">
        <f>'Vanproračunski rashodi'!E53</f>
        <v>0</v>
      </c>
      <c r="F106" s="19">
        <f>'Vanproračunski rashodi'!F53</f>
        <v>0</v>
      </c>
    </row>
    <row r="107" spans="1:7" s="62" customFormat="1" x14ac:dyDescent="0.25">
      <c r="A107" s="58"/>
      <c r="B107" s="59" t="s">
        <v>190</v>
      </c>
      <c r="C107" s="60" t="s">
        <v>191</v>
      </c>
      <c r="D107" s="55">
        <f>SUM(D108)</f>
        <v>21200</v>
      </c>
      <c r="E107" s="55">
        <f>SUM(E108:E109)</f>
        <v>0</v>
      </c>
      <c r="F107" s="55">
        <f>SUM(F108:F109)</f>
        <v>0</v>
      </c>
      <c r="G107" s="61"/>
    </row>
    <row r="108" spans="1:7" s="65" customFormat="1" x14ac:dyDescent="0.25">
      <c r="A108" s="57" t="s">
        <v>141</v>
      </c>
      <c r="B108" s="57">
        <v>32321</v>
      </c>
      <c r="C108" s="63" t="s">
        <v>59</v>
      </c>
      <c r="D108" s="10">
        <f>'Proračun-financiranje Grad Dbk'!D68</f>
        <v>21200</v>
      </c>
      <c r="E108" s="10">
        <f>'Proračun-financiranje Grad Dbk'!E68</f>
        <v>0</v>
      </c>
      <c r="F108" s="10">
        <f>'Proračun-financiranje Grad Dbk'!F68</f>
        <v>0</v>
      </c>
      <c r="G108" s="94"/>
    </row>
    <row r="109" spans="1:7" s="65" customFormat="1" x14ac:dyDescent="0.25">
      <c r="A109" s="57">
        <v>11</v>
      </c>
      <c r="B109" s="57">
        <v>32322</v>
      </c>
      <c r="C109" s="6" t="s">
        <v>61</v>
      </c>
      <c r="D109" s="10">
        <v>0</v>
      </c>
      <c r="E109" s="10"/>
      <c r="F109" s="10">
        <f>SUM(D109+E109)</f>
        <v>0</v>
      </c>
      <c r="G109" s="64"/>
    </row>
    <row r="110" spans="1:7" x14ac:dyDescent="0.25">
      <c r="A110" s="54"/>
      <c r="B110" s="55" t="s">
        <v>143</v>
      </c>
      <c r="C110" s="55" t="s">
        <v>144</v>
      </c>
      <c r="D110" s="70">
        <f>SUM(D111:D112)</f>
        <v>13980</v>
      </c>
      <c r="E110" s="70">
        <f>SUM(E111:E112)</f>
        <v>13980</v>
      </c>
      <c r="F110" s="70">
        <f>SUM(F111:F112)</f>
        <v>13980</v>
      </c>
    </row>
    <row r="111" spans="1:7" customFormat="1" x14ac:dyDescent="0.25">
      <c r="A111" s="6" t="s">
        <v>141</v>
      </c>
      <c r="B111" s="6" t="s">
        <v>11</v>
      </c>
      <c r="C111" s="6" t="s">
        <v>12</v>
      </c>
      <c r="D111" s="19">
        <f>'Proračun-financiranje Grad Dbk'!D72</f>
        <v>12000</v>
      </c>
      <c r="E111" s="19">
        <f>'Proračun-financiranje Grad Dbk'!E72</f>
        <v>12000</v>
      </c>
      <c r="F111" s="19">
        <f>'Proračun-financiranje Grad Dbk'!F72</f>
        <v>12000</v>
      </c>
    </row>
    <row r="112" spans="1:7" s="3" customFormat="1" x14ac:dyDescent="0.25">
      <c r="A112" s="6" t="s">
        <v>141</v>
      </c>
      <c r="B112" s="6" t="s">
        <v>23</v>
      </c>
      <c r="C112" s="6" t="s">
        <v>24</v>
      </c>
      <c r="D112" s="19">
        <f>'Proračun-financiranje Grad Dbk'!D73</f>
        <v>1980</v>
      </c>
      <c r="E112" s="19">
        <f>'Proračun-financiranje Grad Dbk'!E73</f>
        <v>1980</v>
      </c>
      <c r="F112" s="19">
        <f>'Proračun-financiranje Grad Dbk'!F73</f>
        <v>1980</v>
      </c>
    </row>
    <row r="113" spans="1:7" x14ac:dyDescent="0.25">
      <c r="A113" s="54"/>
      <c r="B113" s="55" t="s">
        <v>145</v>
      </c>
      <c r="C113" s="55" t="s">
        <v>146</v>
      </c>
      <c r="D113" s="70">
        <f>D114+D122</f>
        <v>20490</v>
      </c>
      <c r="E113" s="70">
        <f t="shared" ref="E113:F113" si="12">E114+E122</f>
        <v>20490</v>
      </c>
      <c r="F113" s="70">
        <f t="shared" si="12"/>
        <v>20490</v>
      </c>
    </row>
    <row r="114" spans="1:7" x14ac:dyDescent="0.25">
      <c r="A114" s="76">
        <v>11</v>
      </c>
      <c r="B114" s="4"/>
      <c r="C114" s="4" t="s">
        <v>142</v>
      </c>
      <c r="D114" s="24">
        <f>SUM(D115:D121)</f>
        <v>10820</v>
      </c>
      <c r="E114" s="24">
        <f t="shared" ref="E114:F114" si="13">SUM(E115:E121)</f>
        <v>10820</v>
      </c>
      <c r="F114" s="24">
        <f t="shared" si="13"/>
        <v>10820</v>
      </c>
    </row>
    <row r="115" spans="1:7" customFormat="1" x14ac:dyDescent="0.25">
      <c r="A115" s="6" t="s">
        <v>141</v>
      </c>
      <c r="B115" s="6" t="s">
        <v>11</v>
      </c>
      <c r="C115" s="6" t="s">
        <v>12</v>
      </c>
      <c r="D115" s="19">
        <f>'Proračun-financiranje Grad Dbk'!D76</f>
        <v>7300</v>
      </c>
      <c r="E115" s="19">
        <f>'Proračun-financiranje Grad Dbk'!E76</f>
        <v>7300</v>
      </c>
      <c r="F115" s="19">
        <f>'Proračun-financiranje Grad Dbk'!F76</f>
        <v>7300</v>
      </c>
    </row>
    <row r="116" spans="1:7" s="3" customFormat="1" x14ac:dyDescent="0.25">
      <c r="A116" s="6" t="s">
        <v>141</v>
      </c>
      <c r="B116" s="6" t="s">
        <v>13</v>
      </c>
      <c r="C116" s="6" t="s">
        <v>14</v>
      </c>
      <c r="D116" s="19">
        <f>'Proračun-financiranje Grad Dbk'!D77</f>
        <v>800</v>
      </c>
      <c r="E116" s="19">
        <f>'Proračun-financiranje Grad Dbk'!E77</f>
        <v>800</v>
      </c>
      <c r="F116" s="19">
        <f>'Proračun-financiranje Grad Dbk'!F77</f>
        <v>800</v>
      </c>
    </row>
    <row r="117" spans="1:7" s="3" customFormat="1" x14ac:dyDescent="0.25">
      <c r="A117" s="6" t="s">
        <v>141</v>
      </c>
      <c r="B117" s="6" t="s">
        <v>15</v>
      </c>
      <c r="C117" s="6" t="s">
        <v>16</v>
      </c>
      <c r="D117" s="19">
        <f>'Proračun-financiranje Grad Dbk'!D78</f>
        <v>400</v>
      </c>
      <c r="E117" s="19">
        <f>'Proračun-financiranje Grad Dbk'!E78</f>
        <v>400</v>
      </c>
      <c r="F117" s="19">
        <f>'Proračun-financiranje Grad Dbk'!F78</f>
        <v>400</v>
      </c>
      <c r="G117" s="88"/>
    </row>
    <row r="118" spans="1:7" s="3" customFormat="1" x14ac:dyDescent="0.25">
      <c r="A118" s="6" t="s">
        <v>141</v>
      </c>
      <c r="B118" s="6" t="s">
        <v>19</v>
      </c>
      <c r="C118" s="6" t="s">
        <v>20</v>
      </c>
      <c r="D118" s="19">
        <f>'Proračun-financiranje Grad Dbk'!D79</f>
        <v>600</v>
      </c>
      <c r="E118" s="19">
        <f>'Proračun-financiranje Grad Dbk'!E79</f>
        <v>600</v>
      </c>
      <c r="F118" s="19">
        <f>'Proračun-financiranje Grad Dbk'!F79</f>
        <v>600</v>
      </c>
    </row>
    <row r="119" spans="1:7" s="3" customFormat="1" x14ac:dyDescent="0.25">
      <c r="A119" s="6" t="s">
        <v>141</v>
      </c>
      <c r="B119" s="6" t="s">
        <v>23</v>
      </c>
      <c r="C119" s="6" t="s">
        <v>24</v>
      </c>
      <c r="D119" s="19">
        <f>'Proračun-financiranje Grad Dbk'!D80</f>
        <v>1200</v>
      </c>
      <c r="E119" s="19">
        <f>'Proračun-financiranje Grad Dbk'!E80</f>
        <v>1200</v>
      </c>
      <c r="F119" s="19">
        <f>'Proračun-financiranje Grad Dbk'!F80</f>
        <v>1200</v>
      </c>
    </row>
    <row r="120" spans="1:7" s="3" customFormat="1" x14ac:dyDescent="0.25">
      <c r="A120" s="46">
        <v>11</v>
      </c>
      <c r="B120" s="46">
        <v>32111</v>
      </c>
      <c r="C120" s="6" t="s">
        <v>81</v>
      </c>
      <c r="D120" s="19">
        <f>'Proračun-financiranje Grad Dbk'!D81</f>
        <v>120</v>
      </c>
      <c r="E120" s="19">
        <f>'Proračun-financiranje Grad Dbk'!E81</f>
        <v>120</v>
      </c>
      <c r="F120" s="19">
        <f>'Proračun-financiranje Grad Dbk'!F81</f>
        <v>120</v>
      </c>
    </row>
    <row r="121" spans="1:7" s="3" customFormat="1" x14ac:dyDescent="0.25">
      <c r="A121" s="46">
        <v>11</v>
      </c>
      <c r="B121" s="6" t="s">
        <v>25</v>
      </c>
      <c r="C121" s="6" t="s">
        <v>26</v>
      </c>
      <c r="D121" s="19">
        <f>'Proračun-financiranje Grad Dbk'!D82</f>
        <v>400</v>
      </c>
      <c r="E121" s="19">
        <f>'Proračun-financiranje Grad Dbk'!E82</f>
        <v>400</v>
      </c>
      <c r="F121" s="19">
        <f>'Proračun-financiranje Grad Dbk'!F82</f>
        <v>400</v>
      </c>
    </row>
    <row r="122" spans="1:7" x14ac:dyDescent="0.25">
      <c r="A122" s="47" t="s">
        <v>147</v>
      </c>
      <c r="B122" s="4"/>
      <c r="C122" s="4" t="s">
        <v>148</v>
      </c>
      <c r="D122" s="24">
        <f>SUM(D123:D128)</f>
        <v>9670</v>
      </c>
      <c r="E122" s="24">
        <f>SUM(E123:E128)</f>
        <v>9670</v>
      </c>
      <c r="F122" s="24">
        <f>SUM(F123:F128)</f>
        <v>9670</v>
      </c>
    </row>
    <row r="123" spans="1:7" customFormat="1" x14ac:dyDescent="0.25">
      <c r="A123" s="6" t="s">
        <v>147</v>
      </c>
      <c r="B123" s="6" t="s">
        <v>11</v>
      </c>
      <c r="C123" s="6" t="s">
        <v>12</v>
      </c>
      <c r="D123" s="19">
        <f>'Proračun-financiranje Grad Dbk'!D84</f>
        <v>8300</v>
      </c>
      <c r="E123" s="19">
        <f>'Proračun-financiranje Grad Dbk'!E84</f>
        <v>8300</v>
      </c>
      <c r="F123" s="19">
        <f>'Proračun-financiranje Grad Dbk'!F84</f>
        <v>8300</v>
      </c>
    </row>
    <row r="124" spans="1:7" customFormat="1" x14ac:dyDescent="0.25">
      <c r="A124" s="6" t="s">
        <v>147</v>
      </c>
      <c r="B124" s="6" t="s">
        <v>13</v>
      </c>
      <c r="C124" s="6" t="s">
        <v>14</v>
      </c>
      <c r="D124" s="19">
        <f>'Proračun-financiranje Grad Dbk'!D85</f>
        <v>0</v>
      </c>
      <c r="E124" s="19">
        <f>'Proračun-financiranje Grad Dbk'!E85</f>
        <v>0</v>
      </c>
      <c r="F124" s="19">
        <f>'Proračun-financiranje Grad Dbk'!F85</f>
        <v>0</v>
      </c>
    </row>
    <row r="125" spans="1:7" customFormat="1" x14ac:dyDescent="0.25">
      <c r="A125" s="6" t="s">
        <v>147</v>
      </c>
      <c r="B125" s="6" t="s">
        <v>15</v>
      </c>
      <c r="C125" s="6" t="s">
        <v>16</v>
      </c>
      <c r="D125" s="19">
        <f>'Proračun-financiranje Grad Dbk'!D86</f>
        <v>0</v>
      </c>
      <c r="E125" s="19">
        <f>'Proračun-financiranje Grad Dbk'!E86</f>
        <v>0</v>
      </c>
      <c r="F125" s="19">
        <f>'Proračun-financiranje Grad Dbk'!F86</f>
        <v>0</v>
      </c>
    </row>
    <row r="126" spans="1:7" customFormat="1" x14ac:dyDescent="0.25">
      <c r="A126" s="6" t="s">
        <v>147</v>
      </c>
      <c r="B126" s="6" t="s">
        <v>19</v>
      </c>
      <c r="C126" s="6" t="s">
        <v>20</v>
      </c>
      <c r="D126" s="19">
        <f>'Proračun-financiranje Grad Dbk'!D87</f>
        <v>0</v>
      </c>
      <c r="E126" s="19">
        <f>'Proračun-financiranje Grad Dbk'!E87</f>
        <v>0</v>
      </c>
      <c r="F126" s="19">
        <f>'Proračun-financiranje Grad Dbk'!F87</f>
        <v>0</v>
      </c>
    </row>
    <row r="127" spans="1:7" customFormat="1" x14ac:dyDescent="0.25">
      <c r="A127" s="6" t="s">
        <v>147</v>
      </c>
      <c r="B127" s="6" t="s">
        <v>23</v>
      </c>
      <c r="C127" s="6" t="s">
        <v>24</v>
      </c>
      <c r="D127" s="19">
        <f>'Proračun-financiranje Grad Dbk'!D88</f>
        <v>1370</v>
      </c>
      <c r="E127" s="19">
        <f>'Proračun-financiranje Grad Dbk'!E88</f>
        <v>1370</v>
      </c>
      <c r="F127" s="19">
        <f>'Proračun-financiranje Grad Dbk'!F88</f>
        <v>1370</v>
      </c>
    </row>
    <row r="128" spans="1:7" s="3" customFormat="1" x14ac:dyDescent="0.25">
      <c r="A128" s="6" t="s">
        <v>147</v>
      </c>
      <c r="B128" s="6" t="s">
        <v>25</v>
      </c>
      <c r="C128" s="6" t="s">
        <v>26</v>
      </c>
      <c r="D128" s="19">
        <f>'Proračun-financiranje Grad Dbk'!D89</f>
        <v>0</v>
      </c>
      <c r="E128" s="19">
        <f>'Proračun-financiranje Grad Dbk'!E89</f>
        <v>0</v>
      </c>
      <c r="F128" s="19">
        <f>'Proračun-financiranje Grad Dbk'!F89</f>
        <v>0</v>
      </c>
    </row>
    <row r="129" spans="1:6" x14ac:dyDescent="0.25">
      <c r="A129" s="54"/>
      <c r="B129" s="55" t="s">
        <v>68</v>
      </c>
      <c r="C129" s="55" t="s">
        <v>69</v>
      </c>
      <c r="D129" s="70">
        <f>D130</f>
        <v>11000</v>
      </c>
      <c r="E129" s="70">
        <f t="shared" ref="E129:F129" si="14">E130</f>
        <v>11000</v>
      </c>
      <c r="F129" s="70">
        <f t="shared" si="14"/>
        <v>11000</v>
      </c>
    </row>
    <row r="130" spans="1:6" customFormat="1" x14ac:dyDescent="0.25">
      <c r="A130" s="6" t="s">
        <v>34</v>
      </c>
      <c r="B130" s="6" t="s">
        <v>70</v>
      </c>
      <c r="C130" s="6" t="s">
        <v>71</v>
      </c>
      <c r="D130" s="7">
        <f>'Vanproračunski rashodi'!D56</f>
        <v>11000</v>
      </c>
      <c r="E130" s="7">
        <f>'Vanproračunski rashodi'!E56</f>
        <v>11000</v>
      </c>
      <c r="F130" s="7">
        <f>'Vanproračunski rashodi'!F56</f>
        <v>11000</v>
      </c>
    </row>
    <row r="131" spans="1:6" x14ac:dyDescent="0.25">
      <c r="A131" s="54"/>
      <c r="B131" s="55" t="s">
        <v>149</v>
      </c>
      <c r="C131" s="55" t="s">
        <v>150</v>
      </c>
      <c r="D131" s="70">
        <f>SUM(D132:D133)</f>
        <v>1365</v>
      </c>
      <c r="E131" s="70">
        <f t="shared" ref="E131:F131" si="15">SUM(E132:E133)</f>
        <v>1365</v>
      </c>
      <c r="F131" s="70">
        <f t="shared" si="15"/>
        <v>1365</v>
      </c>
    </row>
    <row r="132" spans="1:6" s="3" customFormat="1" x14ac:dyDescent="0.25">
      <c r="A132" s="6" t="s">
        <v>169</v>
      </c>
      <c r="B132" s="6" t="s">
        <v>151</v>
      </c>
      <c r="C132" s="6" t="s">
        <v>152</v>
      </c>
      <c r="D132" s="19">
        <f>'Proračun-financiranje Grad Dbk'!D92</f>
        <v>65</v>
      </c>
      <c r="E132" s="19">
        <f>'Proračun-financiranje Grad Dbk'!E92</f>
        <v>65</v>
      </c>
      <c r="F132" s="19">
        <f>'Proračun-financiranje Grad Dbk'!F92</f>
        <v>65</v>
      </c>
    </row>
    <row r="133" spans="1:6" s="3" customFormat="1" x14ac:dyDescent="0.25">
      <c r="A133" s="6" t="s">
        <v>147</v>
      </c>
      <c r="B133" s="6" t="s">
        <v>151</v>
      </c>
      <c r="C133" s="6" t="s">
        <v>152</v>
      </c>
      <c r="D133" s="19">
        <f>'Proračun-financiranje Grad Dbk'!D94</f>
        <v>1300</v>
      </c>
      <c r="E133" s="19">
        <f>'Proračun-financiranje Grad Dbk'!E94</f>
        <v>1300</v>
      </c>
      <c r="F133" s="19">
        <f>'Proračun-financiranje Grad Dbk'!F94</f>
        <v>1300</v>
      </c>
    </row>
    <row r="134" spans="1:6" s="3" customFormat="1" x14ac:dyDescent="0.25">
      <c r="A134" s="67"/>
      <c r="B134" s="67" t="s">
        <v>72</v>
      </c>
      <c r="C134" s="67" t="s">
        <v>73</v>
      </c>
      <c r="D134" s="70">
        <f>D135</f>
        <v>57750</v>
      </c>
      <c r="E134" s="70">
        <f t="shared" ref="E134:F135" si="16">E135</f>
        <v>57750</v>
      </c>
      <c r="F134" s="70">
        <f t="shared" si="16"/>
        <v>57750</v>
      </c>
    </row>
    <row r="135" spans="1:6" s="3" customFormat="1" x14ac:dyDescent="0.25">
      <c r="A135" s="4" t="s">
        <v>34</v>
      </c>
      <c r="B135" s="4"/>
      <c r="C135" s="4" t="s">
        <v>35</v>
      </c>
      <c r="D135" s="24">
        <f>D136</f>
        <v>57750</v>
      </c>
      <c r="E135" s="24">
        <f t="shared" si="16"/>
        <v>57750</v>
      </c>
      <c r="F135" s="24">
        <f t="shared" si="16"/>
        <v>57750</v>
      </c>
    </row>
    <row r="136" spans="1:6" customFormat="1" x14ac:dyDescent="0.25">
      <c r="A136" s="6" t="s">
        <v>34</v>
      </c>
      <c r="B136" s="6" t="s">
        <v>151</v>
      </c>
      <c r="C136" s="6" t="s">
        <v>152</v>
      </c>
      <c r="D136" s="19">
        <f>'Vanproračunski rashodi'!D59</f>
        <v>57750</v>
      </c>
      <c r="E136" s="19">
        <f>'Vanproračunski rashodi'!E59</f>
        <v>57750</v>
      </c>
      <c r="F136" s="19">
        <f>'Vanproračunski rashodi'!F59</f>
        <v>57750</v>
      </c>
    </row>
    <row r="137" spans="1:6" x14ac:dyDescent="0.25">
      <c r="A137" s="54"/>
      <c r="B137" s="67" t="s">
        <v>153</v>
      </c>
      <c r="C137" s="67" t="s">
        <v>154</v>
      </c>
      <c r="D137" s="70">
        <f>+D138</f>
        <v>9000</v>
      </c>
      <c r="E137" s="70">
        <f t="shared" ref="E137:F137" si="17">+E138</f>
        <v>9000</v>
      </c>
      <c r="F137" s="70">
        <f t="shared" si="17"/>
        <v>9000</v>
      </c>
    </row>
    <row r="138" spans="1:6" x14ac:dyDescent="0.25">
      <c r="A138" s="68"/>
      <c r="B138" s="67" t="s">
        <v>155</v>
      </c>
      <c r="C138" s="67" t="s">
        <v>156</v>
      </c>
      <c r="D138" s="70">
        <f>D139</f>
        <v>9000</v>
      </c>
      <c r="E138" s="70">
        <f t="shared" ref="E138:F138" si="18">E139</f>
        <v>9000</v>
      </c>
      <c r="F138" s="70">
        <f t="shared" si="18"/>
        <v>9000</v>
      </c>
    </row>
    <row r="139" spans="1:6" x14ac:dyDescent="0.25">
      <c r="A139" s="47">
        <v>31</v>
      </c>
      <c r="B139" s="4"/>
      <c r="C139" s="4" t="s">
        <v>79</v>
      </c>
      <c r="D139" s="24">
        <f>SUM(D140:D142)</f>
        <v>9000</v>
      </c>
      <c r="E139" s="24">
        <f t="shared" ref="E139:F139" si="19">SUM(E140:E142)</f>
        <v>9000</v>
      </c>
      <c r="F139" s="24">
        <f t="shared" si="19"/>
        <v>9000</v>
      </c>
    </row>
    <row r="140" spans="1:6" customFormat="1" x14ac:dyDescent="0.25">
      <c r="A140" s="6" t="s">
        <v>3</v>
      </c>
      <c r="B140" s="6" t="s">
        <v>64</v>
      </c>
      <c r="C140" s="6" t="s">
        <v>65</v>
      </c>
      <c r="D140" s="19">
        <f>'Proračun-financiranje Grad Dbk'!D98</f>
        <v>8000</v>
      </c>
      <c r="E140" s="19">
        <f>'Proračun-financiranje Grad Dbk'!E98</f>
        <v>8000</v>
      </c>
      <c r="F140" s="19">
        <f>'Proračun-financiranje Grad Dbk'!F98</f>
        <v>8000</v>
      </c>
    </row>
    <row r="141" spans="1:6" customFormat="1" x14ac:dyDescent="0.25">
      <c r="A141" s="6" t="s">
        <v>3</v>
      </c>
      <c r="B141" s="6" t="s">
        <v>157</v>
      </c>
      <c r="C141" s="6" t="s">
        <v>158</v>
      </c>
      <c r="D141" s="19">
        <f>'Proračun-financiranje Grad Dbk'!D99</f>
        <v>0</v>
      </c>
      <c r="E141" s="19">
        <f>'Proračun-financiranje Grad Dbk'!E99</f>
        <v>0</v>
      </c>
      <c r="F141" s="19">
        <f t="shared" ref="F141" si="20">D141+E141</f>
        <v>0</v>
      </c>
    </row>
    <row r="142" spans="1:6" customFormat="1" x14ac:dyDescent="0.25">
      <c r="A142" s="6" t="s">
        <v>3</v>
      </c>
      <c r="B142" s="6" t="s">
        <v>70</v>
      </c>
      <c r="C142" s="6" t="s">
        <v>71</v>
      </c>
      <c r="D142" s="19">
        <f>'Proračun-financiranje Grad Dbk'!D100</f>
        <v>1000</v>
      </c>
      <c r="E142" s="19">
        <f>'Proračun-financiranje Grad Dbk'!E100</f>
        <v>1000</v>
      </c>
      <c r="F142" s="19">
        <f>'Proračun-financiranje Grad Dbk'!F100</f>
        <v>1000</v>
      </c>
    </row>
    <row r="149" spans="3:6" x14ac:dyDescent="0.25">
      <c r="C149" s="20" t="s">
        <v>165</v>
      </c>
      <c r="D149" s="10">
        <f>D114+D110+D82+D69+D107</f>
        <v>94470</v>
      </c>
      <c r="E149" s="10">
        <f>E114+E110+E82+E69+E107</f>
        <v>73270</v>
      </c>
      <c r="F149" s="10">
        <f>F114+F110+F82+F69+F107</f>
        <v>73270</v>
      </c>
    </row>
    <row r="150" spans="3:6" x14ac:dyDescent="0.25">
      <c r="C150" s="20" t="s">
        <v>162</v>
      </c>
      <c r="D150" s="10">
        <f>SUM(D89+D68)</f>
        <v>0</v>
      </c>
      <c r="E150" s="10">
        <f>SUM(E89+E68)</f>
        <v>0</v>
      </c>
      <c r="F150" s="10">
        <f>SUM(F89+F68)</f>
        <v>0</v>
      </c>
    </row>
    <row r="151" spans="3:6" x14ac:dyDescent="0.25">
      <c r="C151" s="20" t="s">
        <v>166</v>
      </c>
      <c r="D151" s="10">
        <f>D139+D11</f>
        <v>66000</v>
      </c>
      <c r="E151" s="10">
        <f>E139+E11</f>
        <v>66000</v>
      </c>
      <c r="F151" s="10">
        <f>F139+F11</f>
        <v>66000</v>
      </c>
    </row>
    <row r="152" spans="3:6" x14ac:dyDescent="0.25">
      <c r="C152" s="20" t="s">
        <v>167</v>
      </c>
      <c r="D152" s="10">
        <f>SUM(D132)</f>
        <v>65</v>
      </c>
      <c r="E152" s="10">
        <f>SUM(E132)</f>
        <v>65</v>
      </c>
      <c r="F152" s="10">
        <f>SUM(F132)</f>
        <v>65</v>
      </c>
    </row>
    <row r="153" spans="3:6" x14ac:dyDescent="0.25">
      <c r="C153" s="20" t="s">
        <v>168</v>
      </c>
      <c r="D153" s="10">
        <f>D133+D122</f>
        <v>10970</v>
      </c>
      <c r="E153" s="10">
        <f>E133+E122</f>
        <v>10970</v>
      </c>
      <c r="F153" s="10">
        <f>F133+F122</f>
        <v>10970</v>
      </c>
    </row>
    <row r="154" spans="3:6" x14ac:dyDescent="0.25">
      <c r="C154" s="20" t="s">
        <v>164</v>
      </c>
      <c r="D154" s="10">
        <f>D55</f>
        <v>1053160</v>
      </c>
      <c r="E154" s="10">
        <f>E55</f>
        <v>1053160</v>
      </c>
      <c r="F154" s="10">
        <f>F55</f>
        <v>1053160</v>
      </c>
    </row>
    <row r="155" spans="3:6" x14ac:dyDescent="0.25">
      <c r="C155" s="20" t="s">
        <v>163</v>
      </c>
      <c r="D155" s="10">
        <f>D130+D73+D90+D134</f>
        <v>90150</v>
      </c>
      <c r="E155" s="10">
        <f>E130+E73+E90+E134</f>
        <v>90150</v>
      </c>
      <c r="F155" s="10">
        <f>F130+F73+F90+F134</f>
        <v>90150</v>
      </c>
    </row>
    <row r="156" spans="3:6" x14ac:dyDescent="0.25">
      <c r="D156" s="10">
        <f>SUM(D149:D155)</f>
        <v>1314815</v>
      </c>
      <c r="E156" s="10">
        <f t="shared" ref="E156:F156" si="21">SUM(E149:E155)</f>
        <v>1293615</v>
      </c>
      <c r="F156" s="10">
        <f t="shared" si="21"/>
        <v>1293615</v>
      </c>
    </row>
    <row r="157" spans="3:6" x14ac:dyDescent="0.25">
      <c r="D157" s="10">
        <f>D156-D8</f>
        <v>0</v>
      </c>
      <c r="E157" s="10">
        <f>E156-E8</f>
        <v>0</v>
      </c>
      <c r="F157" s="10">
        <f>F156-F8</f>
        <v>0</v>
      </c>
    </row>
  </sheetData>
  <mergeCells count="1">
    <mergeCell ref="A5:F5"/>
  </mergeCells>
  <pageMargins left="0.65" right="0.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workbookViewId="0"/>
  </sheetViews>
  <sheetFormatPr defaultRowHeight="15" x14ac:dyDescent="0.25"/>
  <cols>
    <col min="1" max="1" width="9" bestFit="1" customWidth="1" collapsed="1"/>
    <col min="2" max="2" width="12" bestFit="1" customWidth="1" collapsed="1"/>
    <col min="3" max="3" width="71.5703125" customWidth="1" collapsed="1"/>
    <col min="4" max="4" width="12.7109375" bestFit="1" customWidth="1" collapsed="1"/>
    <col min="5" max="5" width="15.140625" bestFit="1" customWidth="1" collapsed="1"/>
    <col min="6" max="6" width="10.85546875" bestFit="1" customWidth="1" collapsed="1"/>
    <col min="11" max="11" width="14.28515625" bestFit="1" customWidth="1"/>
  </cols>
  <sheetData>
    <row r="1" spans="1:8" x14ac:dyDescent="0.25">
      <c r="A1" s="1" t="s">
        <v>74</v>
      </c>
    </row>
    <row r="2" spans="1:8" x14ac:dyDescent="0.25">
      <c r="A2" s="1" t="s">
        <v>75</v>
      </c>
      <c r="H2" s="88"/>
    </row>
    <row r="3" spans="1:8" x14ac:dyDescent="0.25">
      <c r="A3" s="1" t="s">
        <v>76</v>
      </c>
    </row>
    <row r="4" spans="1:8" x14ac:dyDescent="0.25">
      <c r="B4" s="1"/>
    </row>
    <row r="5" spans="1:8" ht="15.75" x14ac:dyDescent="0.25">
      <c r="A5" s="99" t="str">
        <f>KONSOLIDIRANI!A5</f>
        <v>PRIJEDLOG FINANCIJSKOG PLANA OSNOVNE ŠKOLE ANTUNA MASLE - ORAŠAC ZA 2025. I PROJEKCIJA ZA 2026. I 2027. GODINU</v>
      </c>
      <c r="B5" s="99"/>
      <c r="C5" s="99"/>
      <c r="D5" s="99"/>
      <c r="E5" s="99"/>
      <c r="F5" s="99"/>
    </row>
    <row r="6" spans="1:8" x14ac:dyDescent="0.25">
      <c r="B6" s="1"/>
    </row>
    <row r="7" spans="1:8" s="3" customFormat="1" ht="30" x14ac:dyDescent="0.25">
      <c r="A7" s="98" t="s">
        <v>0</v>
      </c>
      <c r="B7" s="98" t="s">
        <v>1</v>
      </c>
      <c r="C7" s="98" t="s">
        <v>2</v>
      </c>
      <c r="D7" s="96" t="str">
        <f>KONSOLIDIRANI!D7</f>
        <v>Plan za 2025.</v>
      </c>
      <c r="E7" s="97" t="str">
        <f>KONSOLIDIRANI!E7</f>
        <v>Projekcija za 2026.</v>
      </c>
      <c r="F7" s="97" t="str">
        <f>KONSOLIDIRANI!F7</f>
        <v>Projekcija za 2027.</v>
      </c>
    </row>
    <row r="8" spans="1:8" s="3" customFormat="1" x14ac:dyDescent="0.25">
      <c r="A8" s="33"/>
      <c r="B8" s="33"/>
      <c r="C8" s="33" t="s">
        <v>4</v>
      </c>
      <c r="D8" s="34">
        <f>D9+D55+D95</f>
        <v>171505</v>
      </c>
      <c r="E8" s="34">
        <f>E9+E55+E95</f>
        <v>150305</v>
      </c>
      <c r="F8" s="34">
        <f>F9+F55+F95</f>
        <v>150305</v>
      </c>
    </row>
    <row r="9" spans="1:8" s="3" customFormat="1" x14ac:dyDescent="0.25">
      <c r="A9" s="40"/>
      <c r="B9" s="40" t="s">
        <v>5</v>
      </c>
      <c r="C9" s="40" t="s">
        <v>6</v>
      </c>
      <c r="D9" s="41">
        <f>D10</f>
        <v>57000</v>
      </c>
      <c r="E9" s="41">
        <f t="shared" ref="E9:F10" si="0">E10</f>
        <v>57000</v>
      </c>
      <c r="F9" s="41">
        <f t="shared" si="0"/>
        <v>57000</v>
      </c>
    </row>
    <row r="10" spans="1:8" s="3" customFormat="1" x14ac:dyDescent="0.25">
      <c r="A10" s="35"/>
      <c r="B10" s="35" t="s">
        <v>77</v>
      </c>
      <c r="C10" s="35" t="s">
        <v>78</v>
      </c>
      <c r="D10" s="36">
        <f>D11</f>
        <v>57000</v>
      </c>
      <c r="E10" s="36">
        <f t="shared" si="0"/>
        <v>57000</v>
      </c>
      <c r="F10" s="36">
        <f t="shared" si="0"/>
        <v>57000</v>
      </c>
    </row>
    <row r="11" spans="1:8" x14ac:dyDescent="0.25">
      <c r="A11" s="4" t="s">
        <v>3</v>
      </c>
      <c r="B11" s="4"/>
      <c r="C11" s="4" t="s">
        <v>79</v>
      </c>
      <c r="D11" s="5">
        <f>SUM(D12:D54)</f>
        <v>57000</v>
      </c>
      <c r="E11" s="5">
        <f t="shared" ref="E11:F11" si="1">SUM(E12:E54)</f>
        <v>57000</v>
      </c>
      <c r="F11" s="5">
        <f t="shared" si="1"/>
        <v>57000</v>
      </c>
    </row>
    <row r="12" spans="1:8" x14ac:dyDescent="0.25">
      <c r="A12" s="6" t="s">
        <v>3</v>
      </c>
      <c r="B12" s="6" t="s">
        <v>80</v>
      </c>
      <c r="C12" s="6" t="s">
        <v>81</v>
      </c>
      <c r="D12" s="7">
        <v>1800</v>
      </c>
      <c r="E12" s="7">
        <v>1800</v>
      </c>
      <c r="F12" s="7">
        <v>1800</v>
      </c>
    </row>
    <row r="13" spans="1:8" x14ac:dyDescent="0.25">
      <c r="A13" s="6" t="s">
        <v>3</v>
      </c>
      <c r="B13" s="6" t="s">
        <v>82</v>
      </c>
      <c r="C13" s="6" t="s">
        <v>83</v>
      </c>
      <c r="D13" s="7">
        <v>0</v>
      </c>
      <c r="E13" s="7">
        <v>0</v>
      </c>
      <c r="F13" s="7">
        <v>0</v>
      </c>
    </row>
    <row r="14" spans="1:8" x14ac:dyDescent="0.25">
      <c r="A14" s="6" t="s">
        <v>3</v>
      </c>
      <c r="B14" s="6" t="s">
        <v>84</v>
      </c>
      <c r="C14" s="6" t="s">
        <v>85</v>
      </c>
      <c r="D14" s="7">
        <v>300</v>
      </c>
      <c r="E14" s="7">
        <v>300</v>
      </c>
      <c r="F14" s="7">
        <v>300</v>
      </c>
    </row>
    <row r="15" spans="1:8" x14ac:dyDescent="0.25">
      <c r="A15" s="6" t="s">
        <v>3</v>
      </c>
      <c r="B15" s="6" t="s">
        <v>86</v>
      </c>
      <c r="C15" s="6" t="s">
        <v>87</v>
      </c>
      <c r="D15" s="7">
        <v>40</v>
      </c>
      <c r="E15" s="7">
        <v>40</v>
      </c>
      <c r="F15" s="7">
        <v>40</v>
      </c>
    </row>
    <row r="16" spans="1:8" x14ac:dyDescent="0.25">
      <c r="A16" s="6" t="s">
        <v>3</v>
      </c>
      <c r="B16" s="6" t="s">
        <v>88</v>
      </c>
      <c r="C16" s="6" t="s">
        <v>89</v>
      </c>
      <c r="D16" s="7">
        <v>200</v>
      </c>
      <c r="E16" s="7">
        <v>200</v>
      </c>
      <c r="F16" s="7">
        <v>200</v>
      </c>
    </row>
    <row r="17" spans="1:6" x14ac:dyDescent="0.25">
      <c r="A17" s="6" t="s">
        <v>3</v>
      </c>
      <c r="B17" s="6" t="s">
        <v>90</v>
      </c>
      <c r="C17" s="6" t="s">
        <v>91</v>
      </c>
      <c r="D17" s="7">
        <v>200</v>
      </c>
      <c r="E17" s="7">
        <v>200</v>
      </c>
      <c r="F17" s="7">
        <v>200</v>
      </c>
    </row>
    <row r="18" spans="1:6" x14ac:dyDescent="0.25">
      <c r="A18" s="6" t="s">
        <v>3</v>
      </c>
      <c r="B18" s="6" t="s">
        <v>92</v>
      </c>
      <c r="C18" s="6" t="s">
        <v>93</v>
      </c>
      <c r="D18" s="7">
        <v>800</v>
      </c>
      <c r="E18" s="7">
        <v>800</v>
      </c>
      <c r="F18" s="7">
        <v>800</v>
      </c>
    </row>
    <row r="19" spans="1:6" x14ac:dyDescent="0.25">
      <c r="A19" s="6" t="s">
        <v>3</v>
      </c>
      <c r="B19" s="6" t="s">
        <v>44</v>
      </c>
      <c r="C19" s="6" t="s">
        <v>45</v>
      </c>
      <c r="D19" s="7">
        <v>3000</v>
      </c>
      <c r="E19" s="7">
        <v>3000</v>
      </c>
      <c r="F19" s="7">
        <v>3000</v>
      </c>
    </row>
    <row r="20" spans="1:6" x14ac:dyDescent="0.25">
      <c r="A20" s="6" t="s">
        <v>3</v>
      </c>
      <c r="B20" s="6" t="s">
        <v>46</v>
      </c>
      <c r="C20" s="6" t="s">
        <v>47</v>
      </c>
      <c r="D20" s="7">
        <v>500</v>
      </c>
      <c r="E20" s="7">
        <v>500</v>
      </c>
      <c r="F20" s="7">
        <v>500</v>
      </c>
    </row>
    <row r="21" spans="1:6" x14ac:dyDescent="0.25">
      <c r="A21" s="6" t="s">
        <v>3</v>
      </c>
      <c r="B21" s="6" t="s">
        <v>48</v>
      </c>
      <c r="C21" s="6" t="s">
        <v>49</v>
      </c>
      <c r="D21" s="7">
        <v>1800</v>
      </c>
      <c r="E21" s="7">
        <v>1800</v>
      </c>
      <c r="F21" s="7">
        <v>1800</v>
      </c>
    </row>
    <row r="22" spans="1:6" x14ac:dyDescent="0.25">
      <c r="A22" s="6" t="s">
        <v>3</v>
      </c>
      <c r="B22" s="6" t="s">
        <v>50</v>
      </c>
      <c r="C22" s="6" t="s">
        <v>51</v>
      </c>
      <c r="D22" s="7">
        <v>2650</v>
      </c>
      <c r="E22" s="7">
        <v>2650</v>
      </c>
      <c r="F22" s="7">
        <v>2650</v>
      </c>
    </row>
    <row r="23" spans="1:6" x14ac:dyDescent="0.25">
      <c r="A23" s="6" t="s">
        <v>3</v>
      </c>
      <c r="B23" s="6" t="s">
        <v>52</v>
      </c>
      <c r="C23" s="6" t="s">
        <v>53</v>
      </c>
      <c r="D23" s="7">
        <v>2945</v>
      </c>
      <c r="E23" s="7">
        <v>2945</v>
      </c>
      <c r="F23" s="7">
        <v>2945</v>
      </c>
    </row>
    <row r="24" spans="1:6" x14ac:dyDescent="0.25">
      <c r="A24" s="6" t="s">
        <v>3</v>
      </c>
      <c r="B24" s="6" t="s">
        <v>94</v>
      </c>
      <c r="C24" s="6" t="s">
        <v>95</v>
      </c>
      <c r="D24" s="7">
        <v>180</v>
      </c>
      <c r="E24" s="7">
        <v>180</v>
      </c>
      <c r="F24" s="7">
        <v>180</v>
      </c>
    </row>
    <row r="25" spans="1:6" x14ac:dyDescent="0.25">
      <c r="A25" s="6" t="s">
        <v>3</v>
      </c>
      <c r="B25" s="6" t="s">
        <v>36</v>
      </c>
      <c r="C25" s="6" t="s">
        <v>37</v>
      </c>
      <c r="D25" s="7">
        <v>4500</v>
      </c>
      <c r="E25" s="7">
        <v>4500</v>
      </c>
      <c r="F25" s="7">
        <v>4500</v>
      </c>
    </row>
    <row r="26" spans="1:6" x14ac:dyDescent="0.25">
      <c r="A26" s="6" t="s">
        <v>3</v>
      </c>
      <c r="B26" s="6" t="s">
        <v>96</v>
      </c>
      <c r="C26" s="6" t="s">
        <v>97</v>
      </c>
      <c r="D26" s="7">
        <v>100</v>
      </c>
      <c r="E26" s="7">
        <v>100</v>
      </c>
      <c r="F26" s="7">
        <v>100</v>
      </c>
    </row>
    <row r="27" spans="1:6" x14ac:dyDescent="0.25">
      <c r="A27" s="6" t="s">
        <v>3</v>
      </c>
      <c r="B27" s="6" t="s">
        <v>98</v>
      </c>
      <c r="C27" s="6" t="s">
        <v>99</v>
      </c>
      <c r="D27" s="7">
        <v>6000</v>
      </c>
      <c r="E27" s="7">
        <v>6000</v>
      </c>
      <c r="F27" s="7">
        <v>6000</v>
      </c>
    </row>
    <row r="28" spans="1:6" x14ac:dyDescent="0.25">
      <c r="A28" s="6" t="s">
        <v>3</v>
      </c>
      <c r="B28" s="6" t="s">
        <v>56</v>
      </c>
      <c r="C28" s="6" t="s">
        <v>57</v>
      </c>
      <c r="D28" s="7">
        <v>400</v>
      </c>
      <c r="E28" s="7">
        <v>400</v>
      </c>
      <c r="F28" s="7">
        <v>400</v>
      </c>
    </row>
    <row r="29" spans="1:6" x14ac:dyDescent="0.25">
      <c r="A29" s="6" t="s">
        <v>3</v>
      </c>
      <c r="B29" s="6" t="s">
        <v>100</v>
      </c>
      <c r="C29" s="6" t="s">
        <v>101</v>
      </c>
      <c r="D29" s="7">
        <v>0</v>
      </c>
      <c r="E29" s="7">
        <v>0</v>
      </c>
      <c r="F29" s="7">
        <v>0</v>
      </c>
    </row>
    <row r="30" spans="1:6" x14ac:dyDescent="0.25">
      <c r="A30" s="6" t="s">
        <v>3</v>
      </c>
      <c r="B30" s="6" t="s">
        <v>102</v>
      </c>
      <c r="C30" s="6" t="s">
        <v>103</v>
      </c>
      <c r="D30" s="7">
        <v>400</v>
      </c>
      <c r="E30" s="7">
        <v>400</v>
      </c>
      <c r="F30" s="7">
        <v>400</v>
      </c>
    </row>
    <row r="31" spans="1:6" x14ac:dyDescent="0.25">
      <c r="A31" s="6" t="s">
        <v>3</v>
      </c>
      <c r="B31" s="6" t="s">
        <v>104</v>
      </c>
      <c r="C31" s="6" t="s">
        <v>105</v>
      </c>
      <c r="D31" s="7">
        <v>700</v>
      </c>
      <c r="E31" s="7">
        <v>700</v>
      </c>
      <c r="F31" s="7">
        <v>700</v>
      </c>
    </row>
    <row r="32" spans="1:6" x14ac:dyDescent="0.25">
      <c r="A32" s="6" t="s">
        <v>3</v>
      </c>
      <c r="B32" s="6" t="s">
        <v>106</v>
      </c>
      <c r="C32" s="6" t="s">
        <v>107</v>
      </c>
      <c r="D32" s="7">
        <v>200</v>
      </c>
      <c r="E32" s="7">
        <v>200</v>
      </c>
      <c r="F32" s="7">
        <v>200</v>
      </c>
    </row>
    <row r="33" spans="1:6" x14ac:dyDescent="0.25">
      <c r="A33" s="6" t="s">
        <v>3</v>
      </c>
      <c r="B33" s="6" t="s">
        <v>58</v>
      </c>
      <c r="C33" s="6" t="s">
        <v>59</v>
      </c>
      <c r="D33" s="7">
        <v>0</v>
      </c>
      <c r="E33" s="7">
        <v>0</v>
      </c>
      <c r="F33" s="7">
        <v>0</v>
      </c>
    </row>
    <row r="34" spans="1:6" x14ac:dyDescent="0.25">
      <c r="A34" s="6" t="s">
        <v>3</v>
      </c>
      <c r="B34" s="6" t="s">
        <v>60</v>
      </c>
      <c r="C34" s="6" t="s">
        <v>61</v>
      </c>
      <c r="D34" s="7">
        <v>10000</v>
      </c>
      <c r="E34" s="7">
        <v>10000</v>
      </c>
      <c r="F34" s="7">
        <v>10000</v>
      </c>
    </row>
    <row r="35" spans="1:6" x14ac:dyDescent="0.25">
      <c r="A35" s="6" t="s">
        <v>3</v>
      </c>
      <c r="B35" s="6" t="s">
        <v>38</v>
      </c>
      <c r="C35" s="6" t="s">
        <v>39</v>
      </c>
      <c r="D35" s="7">
        <v>1500</v>
      </c>
      <c r="E35" s="7">
        <v>1500</v>
      </c>
      <c r="F35" s="7">
        <v>1500</v>
      </c>
    </row>
    <row r="36" spans="1:6" x14ac:dyDescent="0.25">
      <c r="A36" s="6" t="s">
        <v>3</v>
      </c>
      <c r="B36" s="6" t="s">
        <v>108</v>
      </c>
      <c r="C36" s="6" t="s">
        <v>109</v>
      </c>
      <c r="D36" s="7">
        <v>1100</v>
      </c>
      <c r="E36" s="7">
        <v>1100</v>
      </c>
      <c r="F36" s="7">
        <v>1100</v>
      </c>
    </row>
    <row r="37" spans="1:6" x14ac:dyDescent="0.25">
      <c r="A37" s="6" t="s">
        <v>3</v>
      </c>
      <c r="B37" s="6" t="s">
        <v>110</v>
      </c>
      <c r="C37" s="6" t="s">
        <v>111</v>
      </c>
      <c r="D37" s="7">
        <v>550</v>
      </c>
      <c r="E37" s="7">
        <v>550</v>
      </c>
      <c r="F37" s="7">
        <v>550</v>
      </c>
    </row>
    <row r="38" spans="1:6" x14ac:dyDescent="0.25">
      <c r="A38" s="6" t="s">
        <v>3</v>
      </c>
      <c r="B38" s="6" t="s">
        <v>112</v>
      </c>
      <c r="C38" s="6" t="s">
        <v>113</v>
      </c>
      <c r="D38" s="7">
        <v>2400</v>
      </c>
      <c r="E38" s="7">
        <v>2400</v>
      </c>
      <c r="F38" s="7">
        <v>2400</v>
      </c>
    </row>
    <row r="39" spans="1:6" x14ac:dyDescent="0.25">
      <c r="A39" s="6" t="s">
        <v>3</v>
      </c>
      <c r="B39" s="6" t="s">
        <v>114</v>
      </c>
      <c r="C39" s="6" t="s">
        <v>115</v>
      </c>
      <c r="D39" s="7">
        <v>2200</v>
      </c>
      <c r="E39" s="7">
        <v>2200</v>
      </c>
      <c r="F39" s="7">
        <v>2200</v>
      </c>
    </row>
    <row r="40" spans="1:6" x14ac:dyDescent="0.25">
      <c r="A40" s="46">
        <v>31</v>
      </c>
      <c r="B40" s="46">
        <v>32354</v>
      </c>
      <c r="C40" s="6" t="s">
        <v>192</v>
      </c>
      <c r="D40" s="7">
        <v>750</v>
      </c>
      <c r="E40" s="7">
        <v>750</v>
      </c>
      <c r="F40" s="7">
        <v>750</v>
      </c>
    </row>
    <row r="41" spans="1:6" x14ac:dyDescent="0.25">
      <c r="A41" s="6" t="s">
        <v>3</v>
      </c>
      <c r="B41" s="6" t="s">
        <v>116</v>
      </c>
      <c r="C41" s="6" t="s">
        <v>117</v>
      </c>
      <c r="D41" s="7">
        <v>780</v>
      </c>
      <c r="E41" s="7">
        <v>780</v>
      </c>
      <c r="F41" s="7">
        <v>780</v>
      </c>
    </row>
    <row r="42" spans="1:6" x14ac:dyDescent="0.25">
      <c r="A42" s="6" t="s">
        <v>3</v>
      </c>
      <c r="B42" s="6" t="s">
        <v>118</v>
      </c>
      <c r="C42" s="6" t="s">
        <v>119</v>
      </c>
      <c r="D42" s="7">
        <v>2240</v>
      </c>
      <c r="E42" s="7">
        <v>2240</v>
      </c>
      <c r="F42" s="7">
        <v>2240</v>
      </c>
    </row>
    <row r="43" spans="1:6" x14ac:dyDescent="0.25">
      <c r="A43" s="6" t="s">
        <v>3</v>
      </c>
      <c r="B43" s="6" t="s">
        <v>120</v>
      </c>
      <c r="C43" s="6" t="s">
        <v>121</v>
      </c>
      <c r="D43" s="7">
        <v>600</v>
      </c>
      <c r="E43" s="7">
        <v>600</v>
      </c>
      <c r="F43" s="7">
        <v>600</v>
      </c>
    </row>
    <row r="44" spans="1:6" x14ac:dyDescent="0.25">
      <c r="A44" s="6" t="s">
        <v>3</v>
      </c>
      <c r="B44" s="6" t="s">
        <v>122</v>
      </c>
      <c r="C44" s="6" t="s">
        <v>123</v>
      </c>
      <c r="D44" s="7">
        <f>225+90+2200</f>
        <v>2515</v>
      </c>
      <c r="E44" s="7">
        <f t="shared" ref="E44:F44" si="2">225+90+2200</f>
        <v>2515</v>
      </c>
      <c r="F44" s="7">
        <f t="shared" si="2"/>
        <v>2515</v>
      </c>
    </row>
    <row r="45" spans="1:6" x14ac:dyDescent="0.25">
      <c r="A45" s="6" t="s">
        <v>3</v>
      </c>
      <c r="B45" s="6" t="s">
        <v>124</v>
      </c>
      <c r="C45" s="6" t="s">
        <v>125</v>
      </c>
      <c r="D45" s="7">
        <v>300</v>
      </c>
      <c r="E45" s="7">
        <v>300</v>
      </c>
      <c r="F45" s="7">
        <v>300</v>
      </c>
    </row>
    <row r="46" spans="1:6" x14ac:dyDescent="0.25">
      <c r="A46" s="6" t="s">
        <v>3</v>
      </c>
      <c r="B46" s="6" t="s">
        <v>126</v>
      </c>
      <c r="C46" s="6" t="s">
        <v>127</v>
      </c>
      <c r="D46" s="7">
        <v>500</v>
      </c>
      <c r="E46" s="7">
        <v>500</v>
      </c>
      <c r="F46" s="7">
        <v>500</v>
      </c>
    </row>
    <row r="47" spans="1:6" x14ac:dyDescent="0.25">
      <c r="A47" s="6" t="s">
        <v>3</v>
      </c>
      <c r="B47" s="6" t="s">
        <v>40</v>
      </c>
      <c r="C47" s="6" t="s">
        <v>41</v>
      </c>
      <c r="D47" s="7">
        <v>2200</v>
      </c>
      <c r="E47" s="7">
        <v>2200</v>
      </c>
      <c r="F47" s="7">
        <v>2200</v>
      </c>
    </row>
    <row r="48" spans="1:6" x14ac:dyDescent="0.25">
      <c r="A48" s="6" t="s">
        <v>3</v>
      </c>
      <c r="B48" s="6" t="s">
        <v>128</v>
      </c>
      <c r="C48" s="6" t="s">
        <v>129</v>
      </c>
      <c r="D48" s="7">
        <v>950</v>
      </c>
      <c r="E48" s="7">
        <v>950</v>
      </c>
      <c r="F48" s="7">
        <v>950</v>
      </c>
    </row>
    <row r="49" spans="1:9" x14ac:dyDescent="0.25">
      <c r="A49" s="6" t="s">
        <v>3</v>
      </c>
      <c r="B49" s="6" t="s">
        <v>130</v>
      </c>
      <c r="C49" s="6" t="s">
        <v>131</v>
      </c>
      <c r="D49" s="7">
        <v>200</v>
      </c>
      <c r="E49" s="7">
        <v>200</v>
      </c>
      <c r="F49" s="7">
        <v>200</v>
      </c>
    </row>
    <row r="50" spans="1:9" x14ac:dyDescent="0.25">
      <c r="A50" s="6" t="s">
        <v>3</v>
      </c>
      <c r="B50" s="6" t="s">
        <v>132</v>
      </c>
      <c r="C50" s="6" t="s">
        <v>133</v>
      </c>
      <c r="D50" s="7">
        <v>200</v>
      </c>
      <c r="E50" s="7">
        <v>200</v>
      </c>
      <c r="F50" s="7">
        <v>200</v>
      </c>
    </row>
    <row r="51" spans="1:9" x14ac:dyDescent="0.25">
      <c r="A51" s="6" t="s">
        <v>3</v>
      </c>
      <c r="B51" s="6" t="s">
        <v>134</v>
      </c>
      <c r="C51" s="6" t="s">
        <v>135</v>
      </c>
      <c r="D51" s="7">
        <v>300</v>
      </c>
      <c r="E51" s="7">
        <v>300</v>
      </c>
      <c r="F51" s="7">
        <v>300</v>
      </c>
    </row>
    <row r="52" spans="1:9" x14ac:dyDescent="0.25">
      <c r="A52" s="6" t="s">
        <v>3</v>
      </c>
      <c r="B52" s="6" t="s">
        <v>136</v>
      </c>
      <c r="C52" s="6" t="s">
        <v>27</v>
      </c>
      <c r="D52" s="7">
        <v>400</v>
      </c>
      <c r="E52" s="7">
        <v>400</v>
      </c>
      <c r="F52" s="7">
        <v>400</v>
      </c>
    </row>
    <row r="53" spans="1:9" x14ac:dyDescent="0.25">
      <c r="A53" s="6" t="s">
        <v>3</v>
      </c>
      <c r="B53" s="6" t="s">
        <v>137</v>
      </c>
      <c r="C53" s="6" t="s">
        <v>138</v>
      </c>
      <c r="D53" s="19">
        <v>500</v>
      </c>
      <c r="E53" s="19">
        <v>500</v>
      </c>
      <c r="F53" s="19">
        <v>500</v>
      </c>
    </row>
    <row r="54" spans="1:9" s="3" customFormat="1" x14ac:dyDescent="0.25">
      <c r="A54" s="6" t="s">
        <v>3</v>
      </c>
      <c r="B54" s="6" t="s">
        <v>139</v>
      </c>
      <c r="C54" s="6" t="s">
        <v>140</v>
      </c>
      <c r="D54" s="19">
        <v>100</v>
      </c>
      <c r="E54" s="19">
        <v>100</v>
      </c>
      <c r="F54" s="19">
        <v>100</v>
      </c>
    </row>
    <row r="55" spans="1:9" s="30" customFormat="1" x14ac:dyDescent="0.25">
      <c r="A55" s="40"/>
      <c r="B55" s="40" t="s">
        <v>30</v>
      </c>
      <c r="C55" s="40" t="s">
        <v>31</v>
      </c>
      <c r="D55" s="42">
        <f>D60+D70+D74+D90+D56+D67</f>
        <v>105505</v>
      </c>
      <c r="E55" s="42">
        <f>E60+E70+E74+E90+E56+E67</f>
        <v>84305</v>
      </c>
      <c r="F55" s="42">
        <f>F60+F70+F74+F90+F56+F67</f>
        <v>84305</v>
      </c>
      <c r="G55" s="31"/>
      <c r="H55" s="31"/>
      <c r="I55" s="31"/>
    </row>
    <row r="56" spans="1:9" s="29" customFormat="1" x14ac:dyDescent="0.25">
      <c r="A56" s="37"/>
      <c r="B56" s="38" t="s">
        <v>32</v>
      </c>
      <c r="C56" s="38" t="s">
        <v>33</v>
      </c>
      <c r="D56" s="39">
        <f>SUM(D57:D59)</f>
        <v>14200</v>
      </c>
      <c r="E56" s="39">
        <f>SUM(E57:E59)</f>
        <v>14200</v>
      </c>
      <c r="F56" s="39">
        <f>SUM(F57:F59)</f>
        <v>14200</v>
      </c>
      <c r="G56" s="28"/>
      <c r="H56" s="28"/>
      <c r="I56" s="28"/>
    </row>
    <row r="57" spans="1:9" s="29" customFormat="1" x14ac:dyDescent="0.25">
      <c r="A57" s="32" t="s">
        <v>141</v>
      </c>
      <c r="B57" s="27" t="s">
        <v>52</v>
      </c>
      <c r="C57" s="27" t="s">
        <v>53</v>
      </c>
      <c r="D57" s="10">
        <v>200</v>
      </c>
      <c r="E57" s="10">
        <v>200</v>
      </c>
      <c r="F57" s="10">
        <v>200</v>
      </c>
      <c r="G57" s="52"/>
      <c r="H57" s="28"/>
      <c r="I57" s="28"/>
    </row>
    <row r="58" spans="1:9" s="29" customFormat="1" x14ac:dyDescent="0.25">
      <c r="A58" s="32" t="s">
        <v>141</v>
      </c>
      <c r="B58" s="27" t="s">
        <v>184</v>
      </c>
      <c r="C58" s="27" t="s">
        <v>185</v>
      </c>
      <c r="D58" s="10">
        <v>12000</v>
      </c>
      <c r="E58" s="10">
        <v>12000</v>
      </c>
      <c r="F58" s="10">
        <v>12000</v>
      </c>
      <c r="G58" s="93"/>
      <c r="H58" s="28"/>
      <c r="I58" s="28"/>
    </row>
    <row r="59" spans="1:9" s="3" customFormat="1" x14ac:dyDescent="0.25">
      <c r="A59" s="32" t="s">
        <v>141</v>
      </c>
      <c r="B59" s="27" t="s">
        <v>186</v>
      </c>
      <c r="C59" s="27" t="s">
        <v>187</v>
      </c>
      <c r="D59" s="10">
        <v>2000</v>
      </c>
      <c r="E59" s="10">
        <v>2000</v>
      </c>
      <c r="F59" s="10">
        <v>2000</v>
      </c>
    </row>
    <row r="60" spans="1:9" s="3" customFormat="1" x14ac:dyDescent="0.25">
      <c r="A60" s="35"/>
      <c r="B60" s="35" t="s">
        <v>42</v>
      </c>
      <c r="C60" s="35" t="s">
        <v>43</v>
      </c>
      <c r="D60" s="39">
        <f>D61</f>
        <v>34270</v>
      </c>
      <c r="E60" s="39">
        <f t="shared" ref="E60:F60" si="3">E61</f>
        <v>34270</v>
      </c>
      <c r="F60" s="39">
        <f t="shared" si="3"/>
        <v>34270</v>
      </c>
    </row>
    <row r="61" spans="1:9" x14ac:dyDescent="0.25">
      <c r="A61" s="4" t="s">
        <v>141</v>
      </c>
      <c r="B61" s="4"/>
      <c r="C61" s="4" t="s">
        <v>142</v>
      </c>
      <c r="D61" s="24">
        <f>SUM(D62:D66)</f>
        <v>34270</v>
      </c>
      <c r="E61" s="24">
        <f t="shared" ref="E61:F61" si="4">SUM(E62:E66)</f>
        <v>34270</v>
      </c>
      <c r="F61" s="24">
        <f t="shared" si="4"/>
        <v>34270</v>
      </c>
    </row>
    <row r="62" spans="1:9" x14ac:dyDescent="0.25">
      <c r="A62" s="6" t="s">
        <v>141</v>
      </c>
      <c r="B62" s="6" t="s">
        <v>11</v>
      </c>
      <c r="C62" s="6" t="s">
        <v>12</v>
      </c>
      <c r="D62" s="19">
        <v>28000</v>
      </c>
      <c r="E62" s="19">
        <v>28000</v>
      </c>
      <c r="F62" s="19">
        <v>28000</v>
      </c>
    </row>
    <row r="63" spans="1:9" s="91" customFormat="1" x14ac:dyDescent="0.25">
      <c r="A63" s="27" t="s">
        <v>141</v>
      </c>
      <c r="B63" s="27" t="s">
        <v>13</v>
      </c>
      <c r="C63" s="27" t="s">
        <v>14</v>
      </c>
      <c r="D63" s="71">
        <v>400</v>
      </c>
      <c r="E63" s="71">
        <v>400</v>
      </c>
      <c r="F63" s="71">
        <v>400</v>
      </c>
    </row>
    <row r="64" spans="1:9" x14ac:dyDescent="0.25">
      <c r="A64" s="6" t="s">
        <v>141</v>
      </c>
      <c r="B64" s="6" t="s">
        <v>19</v>
      </c>
      <c r="C64" s="6" t="s">
        <v>20</v>
      </c>
      <c r="D64" s="19">
        <v>300</v>
      </c>
      <c r="E64" s="19">
        <v>300</v>
      </c>
      <c r="F64" s="19">
        <v>300</v>
      </c>
    </row>
    <row r="65" spans="1:11" x14ac:dyDescent="0.25">
      <c r="A65" s="6" t="s">
        <v>141</v>
      </c>
      <c r="B65" s="6" t="s">
        <v>23</v>
      </c>
      <c r="C65" s="6" t="s">
        <v>24</v>
      </c>
      <c r="D65" s="19">
        <v>4620</v>
      </c>
      <c r="E65" s="19">
        <v>4620</v>
      </c>
      <c r="F65" s="19">
        <v>4620</v>
      </c>
    </row>
    <row r="66" spans="1:11" s="3" customFormat="1" x14ac:dyDescent="0.25">
      <c r="A66" s="6" t="s">
        <v>141</v>
      </c>
      <c r="B66" s="6" t="s">
        <v>25</v>
      </c>
      <c r="C66" s="6" t="s">
        <v>26</v>
      </c>
      <c r="D66" s="50">
        <v>950</v>
      </c>
      <c r="E66" s="50">
        <v>950</v>
      </c>
      <c r="F66" s="50">
        <v>950</v>
      </c>
    </row>
    <row r="67" spans="1:11" s="62" customFormat="1" x14ac:dyDescent="0.25">
      <c r="A67" s="84"/>
      <c r="B67" s="85" t="s">
        <v>190</v>
      </c>
      <c r="C67" s="86" t="s">
        <v>191</v>
      </c>
      <c r="D67" s="87">
        <f>SUM(D68)</f>
        <v>21200</v>
      </c>
      <c r="E67" s="87">
        <f>SUM(E68:E69)</f>
        <v>0</v>
      </c>
      <c r="F67" s="87">
        <f>SUM(F68:F69)</f>
        <v>0</v>
      </c>
      <c r="G67" s="61"/>
    </row>
    <row r="68" spans="1:11" s="65" customFormat="1" x14ac:dyDescent="0.25">
      <c r="A68" s="57" t="s">
        <v>141</v>
      </c>
      <c r="B68" s="57">
        <v>32321</v>
      </c>
      <c r="C68" s="63" t="s">
        <v>59</v>
      </c>
      <c r="D68" s="83">
        <v>21200</v>
      </c>
      <c r="E68" s="83">
        <v>0</v>
      </c>
      <c r="F68" s="83">
        <v>0</v>
      </c>
      <c r="G68" s="94"/>
    </row>
    <row r="69" spans="1:11" s="65" customFormat="1" x14ac:dyDescent="0.25">
      <c r="A69" s="57">
        <v>11</v>
      </c>
      <c r="B69" s="57">
        <v>32322</v>
      </c>
      <c r="C69" s="6" t="s">
        <v>61</v>
      </c>
      <c r="D69" s="83"/>
      <c r="E69" s="83"/>
      <c r="F69" s="83"/>
      <c r="G69" s="64"/>
    </row>
    <row r="70" spans="1:11" s="3" customFormat="1" x14ac:dyDescent="0.25">
      <c r="A70" s="35"/>
      <c r="B70" s="35" t="s">
        <v>143</v>
      </c>
      <c r="C70" s="35" t="s">
        <v>144</v>
      </c>
      <c r="D70" s="36">
        <f>D71</f>
        <v>13980</v>
      </c>
      <c r="E70" s="36">
        <f t="shared" ref="E70:F70" si="5">E71</f>
        <v>13980</v>
      </c>
      <c r="F70" s="36">
        <f t="shared" si="5"/>
        <v>13980</v>
      </c>
    </row>
    <row r="71" spans="1:11" x14ac:dyDescent="0.25">
      <c r="A71" s="4" t="s">
        <v>141</v>
      </c>
      <c r="B71" s="4"/>
      <c r="C71" s="4" t="s">
        <v>142</v>
      </c>
      <c r="D71" s="5">
        <f>D72+D73</f>
        <v>13980</v>
      </c>
      <c r="E71" s="5">
        <f t="shared" ref="E71:F71" si="6">E72+E73</f>
        <v>13980</v>
      </c>
      <c r="F71" s="5">
        <f t="shared" si="6"/>
        <v>13980</v>
      </c>
    </row>
    <row r="72" spans="1:11" x14ac:dyDescent="0.25">
      <c r="A72" s="6" t="s">
        <v>141</v>
      </c>
      <c r="B72" s="6" t="s">
        <v>11</v>
      </c>
      <c r="C72" s="6" t="s">
        <v>12</v>
      </c>
      <c r="D72" s="7">
        <v>12000</v>
      </c>
      <c r="E72" s="7">
        <v>12000</v>
      </c>
      <c r="F72" s="7">
        <v>12000</v>
      </c>
    </row>
    <row r="73" spans="1:11" s="3" customFormat="1" x14ac:dyDescent="0.25">
      <c r="A73" s="6" t="s">
        <v>141</v>
      </c>
      <c r="B73" s="6" t="s">
        <v>23</v>
      </c>
      <c r="C73" s="6" t="s">
        <v>24</v>
      </c>
      <c r="D73" s="7">
        <v>1980</v>
      </c>
      <c r="E73" s="7">
        <v>1980</v>
      </c>
      <c r="F73" s="7">
        <v>1980</v>
      </c>
    </row>
    <row r="74" spans="1:11" s="79" customFormat="1" x14ac:dyDescent="0.25">
      <c r="A74" s="89"/>
      <c r="B74" s="89" t="s">
        <v>145</v>
      </c>
      <c r="C74" s="89" t="s">
        <v>146</v>
      </c>
      <c r="D74" s="90">
        <f>D75+D83</f>
        <v>20490</v>
      </c>
      <c r="E74" s="90">
        <f t="shared" ref="E74:F74" si="7">E75+E83</f>
        <v>20490</v>
      </c>
      <c r="F74" s="90">
        <f t="shared" si="7"/>
        <v>20490</v>
      </c>
      <c r="G74" s="82"/>
    </row>
    <row r="75" spans="1:11" s="82" customFormat="1" x14ac:dyDescent="0.25">
      <c r="A75" s="77" t="s">
        <v>141</v>
      </c>
      <c r="B75" s="77"/>
      <c r="C75" s="77" t="s">
        <v>142</v>
      </c>
      <c r="D75" s="78">
        <f>D76+D80+D77+D78+D79+D82+D81</f>
        <v>10820</v>
      </c>
      <c r="E75" s="78">
        <f>E76+E80+E77+E78+E79+E82+E81</f>
        <v>10820</v>
      </c>
      <c r="F75" s="78">
        <f>F76+F80+F77+F78+F79+F82+F81</f>
        <v>10820</v>
      </c>
    </row>
    <row r="76" spans="1:11" s="82" customFormat="1" x14ac:dyDescent="0.25">
      <c r="A76" s="80" t="s">
        <v>141</v>
      </c>
      <c r="B76" s="80" t="s">
        <v>11</v>
      </c>
      <c r="C76" s="80" t="s">
        <v>12</v>
      </c>
      <c r="D76" s="81">
        <v>7300</v>
      </c>
      <c r="E76" s="81">
        <v>7300</v>
      </c>
      <c r="F76" s="81">
        <v>7300</v>
      </c>
    </row>
    <row r="77" spans="1:11" s="79" customFormat="1" x14ac:dyDescent="0.25">
      <c r="A77" s="80" t="s">
        <v>141</v>
      </c>
      <c r="B77" s="80" t="s">
        <v>13</v>
      </c>
      <c r="C77" s="80" t="s">
        <v>14</v>
      </c>
      <c r="D77" s="81">
        <v>800</v>
      </c>
      <c r="E77" s="81">
        <v>800</v>
      </c>
      <c r="F77" s="81">
        <v>800</v>
      </c>
      <c r="G77" s="82"/>
      <c r="K77" s="62"/>
    </row>
    <row r="78" spans="1:11" s="79" customFormat="1" x14ac:dyDescent="0.25">
      <c r="A78" s="80" t="s">
        <v>141</v>
      </c>
      <c r="B78" s="80" t="s">
        <v>15</v>
      </c>
      <c r="C78" s="80" t="s">
        <v>16</v>
      </c>
      <c r="D78" s="81">
        <v>400</v>
      </c>
      <c r="E78" s="81">
        <v>400</v>
      </c>
      <c r="F78" s="81">
        <v>400</v>
      </c>
      <c r="K78" s="62"/>
    </row>
    <row r="79" spans="1:11" s="79" customFormat="1" x14ac:dyDescent="0.25">
      <c r="A79" s="80" t="s">
        <v>141</v>
      </c>
      <c r="B79" s="80" t="s">
        <v>19</v>
      </c>
      <c r="C79" s="80" t="s">
        <v>20</v>
      </c>
      <c r="D79" s="81">
        <v>600</v>
      </c>
      <c r="E79" s="81">
        <v>600</v>
      </c>
      <c r="F79" s="81">
        <v>600</v>
      </c>
      <c r="K79" s="62"/>
    </row>
    <row r="80" spans="1:11" s="79" customFormat="1" x14ac:dyDescent="0.25">
      <c r="A80" s="80" t="s">
        <v>141</v>
      </c>
      <c r="B80" s="80" t="s">
        <v>23</v>
      </c>
      <c r="C80" s="80" t="s">
        <v>24</v>
      </c>
      <c r="D80" s="81">
        <v>1200</v>
      </c>
      <c r="E80" s="81">
        <v>1200</v>
      </c>
      <c r="F80" s="81">
        <v>1200</v>
      </c>
      <c r="K80" s="62"/>
    </row>
    <row r="81" spans="1:11" s="79" customFormat="1" x14ac:dyDescent="0.25">
      <c r="A81" s="57">
        <v>11</v>
      </c>
      <c r="B81" s="57">
        <v>32111</v>
      </c>
      <c r="C81" s="80" t="s">
        <v>81</v>
      </c>
      <c r="D81" s="81">
        <v>120</v>
      </c>
      <c r="E81" s="81">
        <v>120</v>
      </c>
      <c r="F81" s="81">
        <v>120</v>
      </c>
      <c r="G81" s="82"/>
      <c r="K81" s="62"/>
    </row>
    <row r="82" spans="1:11" s="79" customFormat="1" x14ac:dyDescent="0.25">
      <c r="A82" s="57">
        <v>11</v>
      </c>
      <c r="B82" s="80" t="s">
        <v>25</v>
      </c>
      <c r="C82" s="80" t="s">
        <v>26</v>
      </c>
      <c r="D82" s="81">
        <v>400</v>
      </c>
      <c r="E82" s="81">
        <v>400</v>
      </c>
      <c r="F82" s="81">
        <v>400</v>
      </c>
      <c r="K82" s="62"/>
    </row>
    <row r="83" spans="1:11" s="82" customFormat="1" x14ac:dyDescent="0.25">
      <c r="A83" s="77" t="s">
        <v>147</v>
      </c>
      <c r="B83" s="77"/>
      <c r="C83" s="77" t="s">
        <v>148</v>
      </c>
      <c r="D83" s="78">
        <f>SUM(D84:D89)</f>
        <v>9670</v>
      </c>
      <c r="E83" s="78">
        <f>SUM(E84:E89)</f>
        <v>9670</v>
      </c>
      <c r="F83" s="78">
        <f>SUM(F84:F89)</f>
        <v>9670</v>
      </c>
      <c r="K83" s="62"/>
    </row>
    <row r="84" spans="1:11" s="82" customFormat="1" x14ac:dyDescent="0.25">
      <c r="A84" s="80" t="s">
        <v>147</v>
      </c>
      <c r="B84" s="80" t="s">
        <v>11</v>
      </c>
      <c r="C84" s="80" t="s">
        <v>12</v>
      </c>
      <c r="D84" s="81">
        <v>8300</v>
      </c>
      <c r="E84" s="81">
        <v>8300</v>
      </c>
      <c r="F84" s="81">
        <v>8300</v>
      </c>
      <c r="K84" s="62"/>
    </row>
    <row r="85" spans="1:11" s="82" customFormat="1" x14ac:dyDescent="0.25">
      <c r="A85" s="80" t="s">
        <v>147</v>
      </c>
      <c r="B85" s="80" t="s">
        <v>13</v>
      </c>
      <c r="C85" s="80" t="s">
        <v>14</v>
      </c>
      <c r="D85" s="81">
        <v>0</v>
      </c>
      <c r="E85" s="81">
        <v>0</v>
      </c>
      <c r="F85" s="81">
        <v>0</v>
      </c>
      <c r="K85" s="62"/>
    </row>
    <row r="86" spans="1:11" s="82" customFormat="1" x14ac:dyDescent="0.25">
      <c r="A86" s="80" t="s">
        <v>147</v>
      </c>
      <c r="B86" s="80" t="s">
        <v>15</v>
      </c>
      <c r="C86" s="80" t="s">
        <v>16</v>
      </c>
      <c r="D86" s="81">
        <v>0</v>
      </c>
      <c r="E86" s="81">
        <v>0</v>
      </c>
      <c r="F86" s="81">
        <v>0</v>
      </c>
      <c r="K86" s="62"/>
    </row>
    <row r="87" spans="1:11" s="82" customFormat="1" x14ac:dyDescent="0.25">
      <c r="A87" s="80" t="s">
        <v>147</v>
      </c>
      <c r="B87" s="80" t="s">
        <v>19</v>
      </c>
      <c r="C87" s="80" t="s">
        <v>20</v>
      </c>
      <c r="D87" s="81">
        <v>0</v>
      </c>
      <c r="E87" s="81">
        <v>0</v>
      </c>
      <c r="F87" s="81">
        <v>0</v>
      </c>
      <c r="K87" s="62"/>
    </row>
    <row r="88" spans="1:11" s="82" customFormat="1" x14ac:dyDescent="0.25">
      <c r="A88" s="80" t="s">
        <v>147</v>
      </c>
      <c r="B88" s="80" t="s">
        <v>23</v>
      </c>
      <c r="C88" s="80" t="s">
        <v>24</v>
      </c>
      <c r="D88" s="81">
        <v>1370</v>
      </c>
      <c r="E88" s="81">
        <v>1370</v>
      </c>
      <c r="F88" s="81">
        <v>1370</v>
      </c>
      <c r="K88" s="62"/>
    </row>
    <row r="89" spans="1:11" s="79" customFormat="1" x14ac:dyDescent="0.25">
      <c r="A89" s="80" t="s">
        <v>147</v>
      </c>
      <c r="B89" s="80" t="s">
        <v>25</v>
      </c>
      <c r="C89" s="80" t="s">
        <v>26</v>
      </c>
      <c r="D89" s="81">
        <v>0</v>
      </c>
      <c r="E89" s="81">
        <v>0</v>
      </c>
      <c r="F89" s="81">
        <v>0</v>
      </c>
      <c r="K89" s="62"/>
    </row>
    <row r="90" spans="1:11" s="3" customFormat="1" x14ac:dyDescent="0.25">
      <c r="A90" s="35"/>
      <c r="B90" s="35" t="s">
        <v>149</v>
      </c>
      <c r="C90" s="35" t="s">
        <v>150</v>
      </c>
      <c r="D90" s="36">
        <f>D93+D91</f>
        <v>1365</v>
      </c>
      <c r="E90" s="36">
        <f t="shared" ref="E90:F90" si="8">E93+E91</f>
        <v>1365</v>
      </c>
      <c r="F90" s="36">
        <f t="shared" si="8"/>
        <v>1365</v>
      </c>
    </row>
    <row r="91" spans="1:11" s="3" customFormat="1" x14ac:dyDescent="0.25">
      <c r="A91" s="4" t="s">
        <v>169</v>
      </c>
      <c r="B91" s="4"/>
      <c r="C91" s="4" t="s">
        <v>170</v>
      </c>
      <c r="D91" s="5">
        <f>D92</f>
        <v>65</v>
      </c>
      <c r="E91" s="5">
        <f t="shared" ref="E91:F91" si="9">E92</f>
        <v>65</v>
      </c>
      <c r="F91" s="5">
        <f t="shared" si="9"/>
        <v>65</v>
      </c>
    </row>
    <row r="92" spans="1:11" s="3" customFormat="1" x14ac:dyDescent="0.25">
      <c r="A92" s="6" t="s">
        <v>169</v>
      </c>
      <c r="B92" s="6" t="s">
        <v>151</v>
      </c>
      <c r="C92" s="6" t="s">
        <v>152</v>
      </c>
      <c r="D92" s="50">
        <v>65</v>
      </c>
      <c r="E92" s="50">
        <v>65</v>
      </c>
      <c r="F92" s="50">
        <v>65</v>
      </c>
    </row>
    <row r="93" spans="1:11" x14ac:dyDescent="0.25">
      <c r="A93" s="4" t="s">
        <v>147</v>
      </c>
      <c r="B93" s="4"/>
      <c r="C93" s="4" t="s">
        <v>148</v>
      </c>
      <c r="D93" s="5">
        <f>D94</f>
        <v>1300</v>
      </c>
      <c r="E93" s="5">
        <f t="shared" ref="E93:F93" si="10">E94</f>
        <v>1300</v>
      </c>
      <c r="F93" s="5">
        <f t="shared" si="10"/>
        <v>1300</v>
      </c>
    </row>
    <row r="94" spans="1:11" s="3" customFormat="1" x14ac:dyDescent="0.25">
      <c r="A94" s="6" t="s">
        <v>147</v>
      </c>
      <c r="B94" s="6" t="s">
        <v>151</v>
      </c>
      <c r="C94" s="6" t="s">
        <v>152</v>
      </c>
      <c r="D94" s="7">
        <v>1300</v>
      </c>
      <c r="E94" s="7">
        <v>1300</v>
      </c>
      <c r="F94" s="7">
        <v>1300</v>
      </c>
    </row>
    <row r="95" spans="1:11" s="3" customFormat="1" x14ac:dyDescent="0.25">
      <c r="A95" s="40"/>
      <c r="B95" s="40" t="s">
        <v>153</v>
      </c>
      <c r="C95" s="40" t="s">
        <v>154</v>
      </c>
      <c r="D95" s="41">
        <f>D96</f>
        <v>9000</v>
      </c>
      <c r="E95" s="41">
        <f t="shared" ref="E95:F96" si="11">E96</f>
        <v>9000</v>
      </c>
      <c r="F95" s="41">
        <f t="shared" si="11"/>
        <v>9000</v>
      </c>
    </row>
    <row r="96" spans="1:11" s="3" customFormat="1" x14ac:dyDescent="0.25">
      <c r="A96" s="35"/>
      <c r="B96" s="35" t="s">
        <v>155</v>
      </c>
      <c r="C96" s="35" t="s">
        <v>156</v>
      </c>
      <c r="D96" s="36">
        <f>D97</f>
        <v>9000</v>
      </c>
      <c r="E96" s="36">
        <f t="shared" si="11"/>
        <v>9000</v>
      </c>
      <c r="F96" s="36">
        <f t="shared" si="11"/>
        <v>9000</v>
      </c>
    </row>
    <row r="97" spans="1:6" x14ac:dyDescent="0.25">
      <c r="A97" s="4" t="s">
        <v>3</v>
      </c>
      <c r="B97" s="4"/>
      <c r="C97" s="4" t="s">
        <v>79</v>
      </c>
      <c r="D97" s="5">
        <f>SUM(D98:D100)</f>
        <v>9000</v>
      </c>
      <c r="E97" s="5">
        <f t="shared" ref="E97:F97" si="12">SUM(E98:E100)</f>
        <v>9000</v>
      </c>
      <c r="F97" s="5">
        <f t="shared" si="12"/>
        <v>9000</v>
      </c>
    </row>
    <row r="98" spans="1:6" x14ac:dyDescent="0.25">
      <c r="A98" s="6" t="s">
        <v>3</v>
      </c>
      <c r="B98" s="6" t="s">
        <v>64</v>
      </c>
      <c r="C98" s="6" t="s">
        <v>65</v>
      </c>
      <c r="D98" s="7">
        <v>8000</v>
      </c>
      <c r="E98" s="7">
        <v>8000</v>
      </c>
      <c r="F98" s="7">
        <v>8000</v>
      </c>
    </row>
    <row r="99" spans="1:6" x14ac:dyDescent="0.25">
      <c r="A99" s="6" t="s">
        <v>3</v>
      </c>
      <c r="B99" s="6" t="s">
        <v>157</v>
      </c>
      <c r="C99" s="6" t="s">
        <v>158</v>
      </c>
      <c r="D99" s="7">
        <v>0</v>
      </c>
      <c r="E99" s="7">
        <v>0</v>
      </c>
      <c r="F99" s="7">
        <v>0</v>
      </c>
    </row>
    <row r="100" spans="1:6" x14ac:dyDescent="0.25">
      <c r="A100" s="6" t="s">
        <v>3</v>
      </c>
      <c r="B100" s="6" t="s">
        <v>70</v>
      </c>
      <c r="C100" s="6" t="s">
        <v>71</v>
      </c>
      <c r="D100" s="7">
        <v>1000</v>
      </c>
      <c r="E100" s="7">
        <v>1000</v>
      </c>
      <c r="F100" s="7">
        <v>1000</v>
      </c>
    </row>
    <row r="101" spans="1:6" x14ac:dyDescent="0.25">
      <c r="A101" s="2"/>
      <c r="B101" s="2"/>
      <c r="C101" s="2"/>
      <c r="D101" s="2"/>
      <c r="E101" s="2"/>
      <c r="F101" s="2"/>
    </row>
    <row r="103" spans="1:6" x14ac:dyDescent="0.25">
      <c r="C103" s="8" t="s">
        <v>165</v>
      </c>
      <c r="D103" s="10">
        <f>D75+D71+D61+D56+D67</f>
        <v>94470</v>
      </c>
      <c r="E103" s="10">
        <f>E75+E71+E61+E56+E67</f>
        <v>73270</v>
      </c>
      <c r="F103" s="10">
        <f>F75+F71+F61+F56+F67</f>
        <v>73270</v>
      </c>
    </row>
    <row r="104" spans="1:6" x14ac:dyDescent="0.25">
      <c r="C104" s="8" t="s">
        <v>166</v>
      </c>
      <c r="D104" s="10">
        <f>D97+D11</f>
        <v>66000</v>
      </c>
      <c r="E104" s="10">
        <f>E97+E11</f>
        <v>66000</v>
      </c>
      <c r="F104" s="10">
        <f>F97+F11</f>
        <v>66000</v>
      </c>
    </row>
    <row r="105" spans="1:6" x14ac:dyDescent="0.25">
      <c r="C105" s="8" t="s">
        <v>167</v>
      </c>
      <c r="D105" s="10">
        <f>D91</f>
        <v>65</v>
      </c>
      <c r="E105" s="10">
        <f t="shared" ref="E105:F105" si="13">E91</f>
        <v>65</v>
      </c>
      <c r="F105" s="10">
        <f t="shared" si="13"/>
        <v>65</v>
      </c>
    </row>
    <row r="106" spans="1:6" x14ac:dyDescent="0.25">
      <c r="C106" s="8" t="s">
        <v>168</v>
      </c>
      <c r="D106" s="10">
        <f>D93+D83</f>
        <v>10970</v>
      </c>
      <c r="E106" s="10">
        <f t="shared" ref="E106:F106" si="14">E93+E83</f>
        <v>10970</v>
      </c>
      <c r="F106" s="10">
        <f t="shared" si="14"/>
        <v>10970</v>
      </c>
    </row>
    <row r="107" spans="1:6" x14ac:dyDescent="0.25">
      <c r="D107" s="10">
        <f>SUM(D103:D106)</f>
        <v>171505</v>
      </c>
      <c r="E107" s="10">
        <f t="shared" ref="E107:F107" si="15">SUM(E103:E106)</f>
        <v>150305</v>
      </c>
      <c r="F107" s="10">
        <f t="shared" si="15"/>
        <v>150305</v>
      </c>
    </row>
    <row r="108" spans="1:6" x14ac:dyDescent="0.25">
      <c r="D108" s="10">
        <f>D107-D8</f>
        <v>0</v>
      </c>
      <c r="E108" s="10">
        <f>E107-E8</f>
        <v>0</v>
      </c>
      <c r="F108" s="10">
        <f>F107-F8</f>
        <v>0</v>
      </c>
    </row>
  </sheetData>
  <mergeCells count="1">
    <mergeCell ref="A5:F5"/>
  </mergeCells>
  <pageMargins left="0.52" right="0.56999999999999995" top="0.4" bottom="0.32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workbookViewId="0">
      <pane ySplit="8" topLeftCell="A9" activePane="bottomLeft" state="frozen"/>
      <selection pane="bottomLeft"/>
    </sheetView>
  </sheetViews>
  <sheetFormatPr defaultRowHeight="15" x14ac:dyDescent="0.25"/>
  <cols>
    <col min="1" max="1" width="9" bestFit="1" customWidth="1" collapsed="1"/>
    <col min="2" max="2" width="12" bestFit="1" customWidth="1" collapsed="1"/>
    <col min="3" max="3" width="70.5703125" customWidth="1" collapsed="1"/>
    <col min="4" max="4" width="12.7109375" bestFit="1" customWidth="1" collapsed="1"/>
    <col min="5" max="5" width="15.140625" bestFit="1" customWidth="1" collapsed="1"/>
    <col min="6" max="6" width="11.42578125" customWidth="1" collapsed="1"/>
  </cols>
  <sheetData>
    <row r="1" spans="1:6" x14ac:dyDescent="0.25">
      <c r="A1" s="1" t="s">
        <v>74</v>
      </c>
    </row>
    <row r="2" spans="1:6" x14ac:dyDescent="0.25">
      <c r="A2" s="1" t="s">
        <v>75</v>
      </c>
    </row>
    <row r="3" spans="1:6" x14ac:dyDescent="0.25">
      <c r="A3" s="1" t="s">
        <v>76</v>
      </c>
    </row>
    <row r="4" spans="1:6" x14ac:dyDescent="0.25">
      <c r="B4" s="1"/>
    </row>
    <row r="5" spans="1:6" ht="15.75" x14ac:dyDescent="0.25">
      <c r="A5" s="99" t="str">
        <f>KONSOLIDIRANI!A5</f>
        <v>PRIJEDLOG FINANCIJSKOG PLANA OSNOVNE ŠKOLE ANTUNA MASLE - ORAŠAC ZA 2025. I PROJEKCIJA ZA 2026. I 2027. GODINU</v>
      </c>
      <c r="B5" s="99"/>
      <c r="C5" s="99"/>
      <c r="D5" s="99"/>
      <c r="E5" s="99"/>
      <c r="F5" s="99"/>
    </row>
    <row r="6" spans="1:6" x14ac:dyDescent="0.25">
      <c r="B6" s="1"/>
    </row>
    <row r="7" spans="1:6" x14ac:dyDescent="0.25">
      <c r="B7" s="1"/>
    </row>
    <row r="8" spans="1:6" ht="30" x14ac:dyDescent="0.25">
      <c r="A8" s="98" t="s">
        <v>0</v>
      </c>
      <c r="B8" s="98" t="s">
        <v>1</v>
      </c>
      <c r="C8" s="98" t="s">
        <v>2</v>
      </c>
      <c r="D8" s="96" t="str">
        <f>KONSOLIDIRANI!D7</f>
        <v>Plan za 2025.</v>
      </c>
      <c r="E8" s="97" t="str">
        <f>KONSOLIDIRANI!E7</f>
        <v>Projekcija za 2026.</v>
      </c>
      <c r="F8" s="97" t="str">
        <f>KONSOLIDIRANI!F7</f>
        <v>Projekcija za 2027.</v>
      </c>
    </row>
    <row r="9" spans="1:6" s="3" customFormat="1" x14ac:dyDescent="0.25">
      <c r="A9" s="43"/>
      <c r="B9" s="43"/>
      <c r="C9" s="43" t="s">
        <v>4</v>
      </c>
      <c r="D9" s="44">
        <f>D10+D22</f>
        <v>1143310</v>
      </c>
      <c r="E9" s="44">
        <f t="shared" ref="E9:F9" si="0">E10+E22</f>
        <v>1143310</v>
      </c>
      <c r="F9" s="44">
        <f t="shared" si="0"/>
        <v>1143310</v>
      </c>
    </row>
    <row r="10" spans="1:6" s="3" customFormat="1" x14ac:dyDescent="0.25">
      <c r="A10" s="40"/>
      <c r="B10" s="40" t="s">
        <v>5</v>
      </c>
      <c r="C10" s="40" t="s">
        <v>6</v>
      </c>
      <c r="D10" s="41">
        <f>D11</f>
        <v>1053160</v>
      </c>
      <c r="E10" s="41">
        <f t="shared" ref="E10:F11" si="1">E11</f>
        <v>1053160</v>
      </c>
      <c r="F10" s="41">
        <f t="shared" si="1"/>
        <v>1053160</v>
      </c>
    </row>
    <row r="11" spans="1:6" s="3" customFormat="1" x14ac:dyDescent="0.25">
      <c r="A11" s="35"/>
      <c r="B11" s="35" t="s">
        <v>7</v>
      </c>
      <c r="C11" s="35" t="s">
        <v>8</v>
      </c>
      <c r="D11" s="36">
        <f>D12</f>
        <v>1053160</v>
      </c>
      <c r="E11" s="36">
        <f t="shared" si="1"/>
        <v>1053160</v>
      </c>
      <c r="F11" s="36">
        <f t="shared" si="1"/>
        <v>1053160</v>
      </c>
    </row>
    <row r="12" spans="1:6" s="3" customFormat="1" x14ac:dyDescent="0.25">
      <c r="A12" s="4" t="s">
        <v>9</v>
      </c>
      <c r="B12" s="4"/>
      <c r="C12" s="4" t="s">
        <v>10</v>
      </c>
      <c r="D12" s="5">
        <f>SUM(D13:D21)</f>
        <v>1053160</v>
      </c>
      <c r="E12" s="5">
        <f t="shared" ref="E12:F12" si="2">SUM(E13:E21)</f>
        <v>1053160</v>
      </c>
      <c r="F12" s="5">
        <f t="shared" si="2"/>
        <v>1053160</v>
      </c>
    </row>
    <row r="13" spans="1:6" x14ac:dyDescent="0.25">
      <c r="A13" s="6" t="s">
        <v>9</v>
      </c>
      <c r="B13" s="6" t="s">
        <v>11</v>
      </c>
      <c r="C13" s="6" t="s">
        <v>12</v>
      </c>
      <c r="D13" s="7">
        <v>840000</v>
      </c>
      <c r="E13" s="7">
        <v>840000</v>
      </c>
      <c r="F13" s="7">
        <v>840000</v>
      </c>
    </row>
    <row r="14" spans="1:6" x14ac:dyDescent="0.25">
      <c r="A14" s="6" t="s">
        <v>9</v>
      </c>
      <c r="B14" s="6" t="s">
        <v>13</v>
      </c>
      <c r="C14" s="6" t="s">
        <v>14</v>
      </c>
      <c r="D14" s="7">
        <v>13600</v>
      </c>
      <c r="E14" s="7">
        <v>13600</v>
      </c>
      <c r="F14" s="7">
        <v>13600</v>
      </c>
    </row>
    <row r="15" spans="1:6" x14ac:dyDescent="0.25">
      <c r="A15" s="6" t="s">
        <v>9</v>
      </c>
      <c r="B15" s="6" t="s">
        <v>15</v>
      </c>
      <c r="C15" s="6" t="s">
        <v>16</v>
      </c>
      <c r="D15" s="7">
        <v>2800</v>
      </c>
      <c r="E15" s="7">
        <v>2800</v>
      </c>
      <c r="F15" s="7">
        <v>2800</v>
      </c>
    </row>
    <row r="16" spans="1:6" x14ac:dyDescent="0.25">
      <c r="A16" s="6" t="s">
        <v>9</v>
      </c>
      <c r="B16" s="6" t="s">
        <v>17</v>
      </c>
      <c r="C16" s="6" t="s">
        <v>18</v>
      </c>
      <c r="D16" s="7">
        <v>3000</v>
      </c>
      <c r="E16" s="7">
        <v>3000</v>
      </c>
      <c r="F16" s="7">
        <v>3000</v>
      </c>
    </row>
    <row r="17" spans="1:6" x14ac:dyDescent="0.25">
      <c r="A17" s="6" t="s">
        <v>9</v>
      </c>
      <c r="B17" s="6" t="s">
        <v>19</v>
      </c>
      <c r="C17" s="6" t="s">
        <v>20</v>
      </c>
      <c r="D17" s="7">
        <v>10500</v>
      </c>
      <c r="E17" s="7">
        <v>10500</v>
      </c>
      <c r="F17" s="7">
        <v>10500</v>
      </c>
    </row>
    <row r="18" spans="1:6" x14ac:dyDescent="0.25">
      <c r="A18" s="6" t="s">
        <v>9</v>
      </c>
      <c r="B18" s="6" t="s">
        <v>21</v>
      </c>
      <c r="C18" s="6" t="s">
        <v>22</v>
      </c>
      <c r="D18" s="7">
        <v>660</v>
      </c>
      <c r="E18" s="7">
        <v>660</v>
      </c>
      <c r="F18" s="7">
        <v>660</v>
      </c>
    </row>
    <row r="19" spans="1:6" x14ac:dyDescent="0.25">
      <c r="A19" s="6" t="s">
        <v>9</v>
      </c>
      <c r="B19" s="6" t="s">
        <v>23</v>
      </c>
      <c r="C19" s="6" t="s">
        <v>24</v>
      </c>
      <c r="D19" s="7">
        <v>138600</v>
      </c>
      <c r="E19" s="7">
        <v>138600</v>
      </c>
      <c r="F19" s="7">
        <v>138600</v>
      </c>
    </row>
    <row r="20" spans="1:6" x14ac:dyDescent="0.25">
      <c r="A20" s="6" t="s">
        <v>9</v>
      </c>
      <c r="B20" s="6" t="s">
        <v>25</v>
      </c>
      <c r="C20" s="6" t="s">
        <v>26</v>
      </c>
      <c r="D20" s="7">
        <v>40000</v>
      </c>
      <c r="E20" s="7">
        <v>40000</v>
      </c>
      <c r="F20" s="7">
        <v>40000</v>
      </c>
    </row>
    <row r="21" spans="1:6" x14ac:dyDescent="0.25">
      <c r="A21" s="6" t="s">
        <v>9</v>
      </c>
      <c r="B21" s="6" t="s">
        <v>28</v>
      </c>
      <c r="C21" s="6" t="s">
        <v>29</v>
      </c>
      <c r="D21" s="7">
        <v>4000</v>
      </c>
      <c r="E21" s="7">
        <v>4000</v>
      </c>
      <c r="F21" s="7">
        <v>4000</v>
      </c>
    </row>
    <row r="22" spans="1:6" s="3" customFormat="1" x14ac:dyDescent="0.25">
      <c r="A22" s="40"/>
      <c r="B22" s="40" t="s">
        <v>30</v>
      </c>
      <c r="C22" s="40" t="s">
        <v>31</v>
      </c>
      <c r="D22" s="41">
        <f>D23+D34+D54+D57</f>
        <v>90150</v>
      </c>
      <c r="E22" s="41">
        <f>E23+E34+E54+E57</f>
        <v>90150</v>
      </c>
      <c r="F22" s="41">
        <f>F23+F34+F54+F57</f>
        <v>90150</v>
      </c>
    </row>
    <row r="23" spans="1:6" s="3" customFormat="1" x14ac:dyDescent="0.25">
      <c r="A23" s="35"/>
      <c r="B23" s="35" t="s">
        <v>32</v>
      </c>
      <c r="C23" s="35" t="s">
        <v>33</v>
      </c>
      <c r="D23" s="36">
        <f>D24+D26</f>
        <v>700</v>
      </c>
      <c r="E23" s="36">
        <f>E24+E26</f>
        <v>700</v>
      </c>
      <c r="F23" s="36">
        <f>F24+F26</f>
        <v>700</v>
      </c>
    </row>
    <row r="24" spans="1:6" s="79" customFormat="1" x14ac:dyDescent="0.25">
      <c r="A24" s="77" t="s">
        <v>159</v>
      </c>
      <c r="B24" s="77"/>
      <c r="C24" s="77" t="s">
        <v>160</v>
      </c>
      <c r="D24" s="78">
        <f>D25</f>
        <v>0</v>
      </c>
      <c r="E24" s="78">
        <f t="shared" ref="E24:F24" si="3">E25</f>
        <v>0</v>
      </c>
      <c r="F24" s="78">
        <f t="shared" si="3"/>
        <v>0</v>
      </c>
    </row>
    <row r="25" spans="1:6" s="82" customFormat="1" x14ac:dyDescent="0.25">
      <c r="A25" s="80" t="s">
        <v>159</v>
      </c>
      <c r="B25" s="80" t="s">
        <v>52</v>
      </c>
      <c r="C25" s="80" t="s">
        <v>53</v>
      </c>
      <c r="D25" s="81">
        <v>0</v>
      </c>
      <c r="E25" s="81">
        <v>0</v>
      </c>
      <c r="F25" s="81">
        <v>0</v>
      </c>
    </row>
    <row r="26" spans="1:6" s="3" customFormat="1" x14ac:dyDescent="0.25">
      <c r="A26" s="4" t="s">
        <v>34</v>
      </c>
      <c r="B26" s="4"/>
      <c r="C26" s="4" t="s">
        <v>35</v>
      </c>
      <c r="D26" s="5">
        <f>SUM(D27:D33)</f>
        <v>700</v>
      </c>
      <c r="E26" s="5">
        <f t="shared" ref="E26:F26" si="4">SUM(E27:E33)</f>
        <v>700</v>
      </c>
      <c r="F26" s="5">
        <f t="shared" si="4"/>
        <v>700</v>
      </c>
    </row>
    <row r="27" spans="1:6" x14ac:dyDescent="0.25">
      <c r="A27" s="46">
        <v>55</v>
      </c>
      <c r="B27" s="46">
        <v>31111</v>
      </c>
      <c r="C27" s="6" t="s">
        <v>12</v>
      </c>
      <c r="D27" s="7"/>
      <c r="E27" s="7"/>
      <c r="F27" s="7">
        <f>D27+E27</f>
        <v>0</v>
      </c>
    </row>
    <row r="28" spans="1:6" x14ac:dyDescent="0.25">
      <c r="A28" s="46">
        <v>55</v>
      </c>
      <c r="B28" s="6" t="s">
        <v>23</v>
      </c>
      <c r="C28" s="6" t="s">
        <v>24</v>
      </c>
      <c r="D28" s="7"/>
      <c r="E28" s="7"/>
      <c r="F28" s="7">
        <f>D28+E28</f>
        <v>0</v>
      </c>
    </row>
    <row r="29" spans="1:6" x14ac:dyDescent="0.25">
      <c r="A29" s="46">
        <v>55</v>
      </c>
      <c r="B29" s="46">
        <v>32219</v>
      </c>
      <c r="C29" s="80" t="s">
        <v>53</v>
      </c>
      <c r="D29" s="7"/>
      <c r="E29" s="7"/>
      <c r="F29" s="7">
        <f>D29+E29</f>
        <v>0</v>
      </c>
    </row>
    <row r="30" spans="1:6" x14ac:dyDescent="0.25">
      <c r="A30" s="6" t="s">
        <v>34</v>
      </c>
      <c r="B30" s="6" t="s">
        <v>36</v>
      </c>
      <c r="C30" s="6" t="s">
        <v>37</v>
      </c>
      <c r="D30" s="7">
        <v>0</v>
      </c>
      <c r="E30" s="7"/>
      <c r="F30" s="7">
        <f>D30+E30</f>
        <v>0</v>
      </c>
    </row>
    <row r="31" spans="1:6" x14ac:dyDescent="0.25">
      <c r="A31" s="6" t="s">
        <v>34</v>
      </c>
      <c r="B31" s="6" t="s">
        <v>38</v>
      </c>
      <c r="C31" s="6" t="s">
        <v>39</v>
      </c>
      <c r="D31" s="7">
        <v>0</v>
      </c>
      <c r="E31" s="7">
        <v>0</v>
      </c>
      <c r="F31" s="7">
        <f t="shared" ref="F31" si="5">D31+E31</f>
        <v>0</v>
      </c>
    </row>
    <row r="32" spans="1:6" x14ac:dyDescent="0.25">
      <c r="A32" s="6" t="s">
        <v>34</v>
      </c>
      <c r="B32" s="6" t="s">
        <v>40</v>
      </c>
      <c r="C32" s="6" t="s">
        <v>41</v>
      </c>
      <c r="D32" s="7">
        <v>100</v>
      </c>
      <c r="E32" s="7">
        <v>100</v>
      </c>
      <c r="F32" s="7">
        <v>100</v>
      </c>
    </row>
    <row r="33" spans="1:6" x14ac:dyDescent="0.25">
      <c r="A33" s="46">
        <v>55</v>
      </c>
      <c r="B33" s="46">
        <v>38129</v>
      </c>
      <c r="C33" s="51" t="s">
        <v>188</v>
      </c>
      <c r="D33" s="7">
        <v>600</v>
      </c>
      <c r="E33" s="7">
        <v>600</v>
      </c>
      <c r="F33" s="7">
        <v>600</v>
      </c>
    </row>
    <row r="34" spans="1:6" s="3" customFormat="1" x14ac:dyDescent="0.25">
      <c r="A34" s="35"/>
      <c r="B34" s="35" t="s">
        <v>42</v>
      </c>
      <c r="C34" s="35" t="s">
        <v>43</v>
      </c>
      <c r="D34" s="36">
        <f>D35+D37</f>
        <v>20700</v>
      </c>
      <c r="E34" s="36">
        <f t="shared" ref="E34:F34" si="6">E35+E37</f>
        <v>20700</v>
      </c>
      <c r="F34" s="36">
        <f t="shared" si="6"/>
        <v>20700</v>
      </c>
    </row>
    <row r="35" spans="1:6" s="3" customFormat="1" x14ac:dyDescent="0.25">
      <c r="A35" s="4" t="s">
        <v>159</v>
      </c>
      <c r="B35" s="4"/>
      <c r="C35" s="4" t="s">
        <v>160</v>
      </c>
      <c r="D35" s="5">
        <f>D36</f>
        <v>0</v>
      </c>
      <c r="E35" s="5">
        <f t="shared" ref="E35:F35" si="7">E36</f>
        <v>0</v>
      </c>
      <c r="F35" s="5">
        <f t="shared" si="7"/>
        <v>0</v>
      </c>
    </row>
    <row r="36" spans="1:6" x14ac:dyDescent="0.25">
      <c r="A36" s="6" t="s">
        <v>159</v>
      </c>
      <c r="B36" s="6" t="s">
        <v>58</v>
      </c>
      <c r="C36" s="6" t="s">
        <v>59</v>
      </c>
      <c r="D36" s="7">
        <v>0</v>
      </c>
      <c r="E36" s="7">
        <v>0</v>
      </c>
      <c r="F36" s="7">
        <v>0</v>
      </c>
    </row>
    <row r="37" spans="1:6" s="3" customFormat="1" x14ac:dyDescent="0.25">
      <c r="A37" s="4" t="s">
        <v>34</v>
      </c>
      <c r="B37" s="4"/>
      <c r="C37" s="4" t="s">
        <v>35</v>
      </c>
      <c r="D37" s="5">
        <f>SUM(D38:D53)</f>
        <v>20700</v>
      </c>
      <c r="E37" s="5">
        <f>SUM(E38:E53)</f>
        <v>20700</v>
      </c>
      <c r="F37" s="5">
        <f>SUM(F38:F53)</f>
        <v>20700</v>
      </c>
    </row>
    <row r="38" spans="1:6" x14ac:dyDescent="0.25">
      <c r="A38" s="6" t="s">
        <v>34</v>
      </c>
      <c r="B38" s="6" t="s">
        <v>11</v>
      </c>
      <c r="C38" s="6" t="s">
        <v>12</v>
      </c>
      <c r="D38" s="7">
        <v>12000</v>
      </c>
      <c r="E38" s="7">
        <v>12000</v>
      </c>
      <c r="F38" s="7">
        <v>12000</v>
      </c>
    </row>
    <row r="39" spans="1:6" x14ac:dyDescent="0.25">
      <c r="A39" s="6" t="s">
        <v>34</v>
      </c>
      <c r="B39" s="6" t="s">
        <v>23</v>
      </c>
      <c r="C39" s="6" t="s">
        <v>24</v>
      </c>
      <c r="D39" s="7">
        <v>1980</v>
      </c>
      <c r="E39" s="7">
        <v>1980</v>
      </c>
      <c r="F39" s="7">
        <v>1980</v>
      </c>
    </row>
    <row r="40" spans="1:6" x14ac:dyDescent="0.25">
      <c r="A40" s="46">
        <v>55</v>
      </c>
      <c r="B40" s="46">
        <v>32121</v>
      </c>
      <c r="C40" s="6" t="s">
        <v>26</v>
      </c>
      <c r="D40" s="7">
        <v>300</v>
      </c>
      <c r="E40" s="7">
        <v>300</v>
      </c>
      <c r="F40" s="7">
        <v>300</v>
      </c>
    </row>
    <row r="41" spans="1:6" x14ac:dyDescent="0.25">
      <c r="A41" s="6" t="s">
        <v>34</v>
      </c>
      <c r="B41" s="6" t="s">
        <v>44</v>
      </c>
      <c r="C41" s="6" t="s">
        <v>45</v>
      </c>
      <c r="D41" s="7">
        <v>800</v>
      </c>
      <c r="E41" s="7">
        <v>800</v>
      </c>
      <c r="F41" s="7">
        <v>800</v>
      </c>
    </row>
    <row r="42" spans="1:6" x14ac:dyDescent="0.25">
      <c r="A42" s="6" t="s">
        <v>34</v>
      </c>
      <c r="B42" s="6" t="s">
        <v>46</v>
      </c>
      <c r="C42" s="6" t="s">
        <v>47</v>
      </c>
      <c r="D42" s="7">
        <v>400</v>
      </c>
      <c r="E42" s="7">
        <v>400</v>
      </c>
      <c r="F42" s="7">
        <v>400</v>
      </c>
    </row>
    <row r="43" spans="1:6" x14ac:dyDescent="0.25">
      <c r="A43" s="6" t="s">
        <v>34</v>
      </c>
      <c r="B43" s="6" t="s">
        <v>48</v>
      </c>
      <c r="C43" s="45" t="s">
        <v>49</v>
      </c>
      <c r="D43" s="7">
        <v>700</v>
      </c>
      <c r="E43" s="7">
        <v>700</v>
      </c>
      <c r="F43" s="7">
        <v>700</v>
      </c>
    </row>
    <row r="44" spans="1:6" x14ac:dyDescent="0.25">
      <c r="A44" s="6" t="s">
        <v>34</v>
      </c>
      <c r="B44" s="6" t="s">
        <v>50</v>
      </c>
      <c r="C44" s="6" t="s">
        <v>51</v>
      </c>
      <c r="D44" s="7">
        <v>900</v>
      </c>
      <c r="E44" s="7">
        <v>900</v>
      </c>
      <c r="F44" s="7">
        <v>900</v>
      </c>
    </row>
    <row r="45" spans="1:6" x14ac:dyDescent="0.25">
      <c r="A45" s="6" t="s">
        <v>34</v>
      </c>
      <c r="B45" s="6" t="s">
        <v>52</v>
      </c>
      <c r="C45" s="6" t="s">
        <v>53</v>
      </c>
      <c r="D45" s="7">
        <v>1000</v>
      </c>
      <c r="E45" s="7">
        <v>1000</v>
      </c>
      <c r="F45" s="7">
        <v>1000</v>
      </c>
    </row>
    <row r="46" spans="1:6" x14ac:dyDescent="0.25">
      <c r="A46" s="6" t="s">
        <v>34</v>
      </c>
      <c r="B46" s="6" t="s">
        <v>36</v>
      </c>
      <c r="C46" s="6" t="s">
        <v>37</v>
      </c>
      <c r="D46" s="7">
        <v>500</v>
      </c>
      <c r="E46" s="7">
        <v>500</v>
      </c>
      <c r="F46" s="7">
        <v>500</v>
      </c>
    </row>
    <row r="47" spans="1:6" x14ac:dyDescent="0.25">
      <c r="A47" s="6" t="s">
        <v>34</v>
      </c>
      <c r="B47" s="6" t="s">
        <v>54</v>
      </c>
      <c r="C47" s="6" t="s">
        <v>55</v>
      </c>
      <c r="D47" s="7">
        <v>270</v>
      </c>
      <c r="E47" s="7">
        <v>270</v>
      </c>
      <c r="F47" s="7">
        <v>270</v>
      </c>
    </row>
    <row r="48" spans="1:6" x14ac:dyDescent="0.25">
      <c r="A48" s="6" t="s">
        <v>34</v>
      </c>
      <c r="B48" s="6" t="s">
        <v>56</v>
      </c>
      <c r="C48" s="6" t="s">
        <v>57</v>
      </c>
      <c r="D48" s="7">
        <v>560</v>
      </c>
      <c r="E48" s="7">
        <v>560</v>
      </c>
      <c r="F48" s="7">
        <v>560</v>
      </c>
    </row>
    <row r="49" spans="1:6" x14ac:dyDescent="0.25">
      <c r="A49" s="6" t="s">
        <v>34</v>
      </c>
      <c r="B49" s="6" t="s">
        <v>58</v>
      </c>
      <c r="C49" s="6" t="s">
        <v>59</v>
      </c>
      <c r="D49" s="7">
        <v>200</v>
      </c>
      <c r="E49" s="7">
        <v>200</v>
      </c>
      <c r="F49" s="7">
        <v>200</v>
      </c>
    </row>
    <row r="50" spans="1:6" x14ac:dyDescent="0.25">
      <c r="A50" s="6" t="s">
        <v>34</v>
      </c>
      <c r="B50" s="6" t="s">
        <v>60</v>
      </c>
      <c r="C50" s="6" t="s">
        <v>61</v>
      </c>
      <c r="D50" s="7">
        <v>290</v>
      </c>
      <c r="E50" s="7">
        <v>290</v>
      </c>
      <c r="F50" s="7">
        <v>290</v>
      </c>
    </row>
    <row r="51" spans="1:6" x14ac:dyDescent="0.25">
      <c r="A51" s="6" t="s">
        <v>34</v>
      </c>
      <c r="B51" s="6" t="s">
        <v>62</v>
      </c>
      <c r="C51" s="6" t="s">
        <v>63</v>
      </c>
      <c r="D51" s="7">
        <v>800</v>
      </c>
      <c r="E51" s="7">
        <v>800</v>
      </c>
      <c r="F51" s="7">
        <v>800</v>
      </c>
    </row>
    <row r="52" spans="1:6" x14ac:dyDescent="0.25">
      <c r="A52" s="6" t="s">
        <v>34</v>
      </c>
      <c r="B52" s="6" t="s">
        <v>64</v>
      </c>
      <c r="C52" s="6" t="s">
        <v>65</v>
      </c>
      <c r="D52" s="7">
        <v>0</v>
      </c>
      <c r="E52" s="7">
        <v>0</v>
      </c>
      <c r="F52" s="7">
        <v>0</v>
      </c>
    </row>
    <row r="53" spans="1:6" x14ac:dyDescent="0.25">
      <c r="A53" s="6" t="s">
        <v>34</v>
      </c>
      <c r="B53" s="6" t="s">
        <v>66</v>
      </c>
      <c r="C53" s="6" t="s">
        <v>67</v>
      </c>
      <c r="D53" s="7">
        <v>0</v>
      </c>
      <c r="E53" s="7">
        <v>0</v>
      </c>
      <c r="F53" s="7">
        <v>0</v>
      </c>
    </row>
    <row r="54" spans="1:6" s="3" customFormat="1" x14ac:dyDescent="0.25">
      <c r="A54" s="35"/>
      <c r="B54" s="35" t="s">
        <v>68</v>
      </c>
      <c r="C54" s="35" t="s">
        <v>69</v>
      </c>
      <c r="D54" s="36">
        <f>D55</f>
        <v>11000</v>
      </c>
      <c r="E54" s="36">
        <f t="shared" ref="E54:F55" si="8">E55</f>
        <v>11000</v>
      </c>
      <c r="F54" s="36">
        <f t="shared" si="8"/>
        <v>11000</v>
      </c>
    </row>
    <row r="55" spans="1:6" s="3" customFormat="1" x14ac:dyDescent="0.25">
      <c r="A55" s="4" t="s">
        <v>34</v>
      </c>
      <c r="B55" s="4"/>
      <c r="C55" s="4" t="s">
        <v>35</v>
      </c>
      <c r="D55" s="5">
        <f>D56</f>
        <v>11000</v>
      </c>
      <c r="E55" s="5">
        <f t="shared" si="8"/>
        <v>11000</v>
      </c>
      <c r="F55" s="5">
        <f t="shared" si="8"/>
        <v>11000</v>
      </c>
    </row>
    <row r="56" spans="1:6" x14ac:dyDescent="0.25">
      <c r="A56" s="6" t="s">
        <v>34</v>
      </c>
      <c r="B56" s="6" t="s">
        <v>70</v>
      </c>
      <c r="C56" s="6" t="s">
        <v>71</v>
      </c>
      <c r="D56" s="7">
        <v>11000</v>
      </c>
      <c r="E56" s="7">
        <v>11000</v>
      </c>
      <c r="F56" s="7">
        <v>11000</v>
      </c>
    </row>
    <row r="57" spans="1:6" s="3" customFormat="1" x14ac:dyDescent="0.25">
      <c r="A57" s="35"/>
      <c r="B57" s="35" t="s">
        <v>72</v>
      </c>
      <c r="C57" s="35" t="s">
        <v>73</v>
      </c>
      <c r="D57" s="36">
        <f>D58</f>
        <v>57750</v>
      </c>
      <c r="E57" s="36">
        <f t="shared" ref="E57:F58" si="9">E58</f>
        <v>57750</v>
      </c>
      <c r="F57" s="36">
        <f t="shared" si="9"/>
        <v>57750</v>
      </c>
    </row>
    <row r="58" spans="1:6" s="3" customFormat="1" x14ac:dyDescent="0.25">
      <c r="A58" s="4" t="s">
        <v>34</v>
      </c>
      <c r="B58" s="4"/>
      <c r="C58" s="4" t="s">
        <v>35</v>
      </c>
      <c r="D58" s="5">
        <f>D59</f>
        <v>57750</v>
      </c>
      <c r="E58" s="5">
        <f t="shared" si="9"/>
        <v>57750</v>
      </c>
      <c r="F58" s="5">
        <f t="shared" si="9"/>
        <v>57750</v>
      </c>
    </row>
    <row r="59" spans="1:6" x14ac:dyDescent="0.25">
      <c r="A59" s="6" t="s">
        <v>34</v>
      </c>
      <c r="B59" s="6" t="s">
        <v>151</v>
      </c>
      <c r="C59" s="6" t="s">
        <v>152</v>
      </c>
      <c r="D59" s="7">
        <v>57750</v>
      </c>
      <c r="E59" s="7">
        <v>57750</v>
      </c>
      <c r="F59" s="7">
        <v>57750</v>
      </c>
    </row>
    <row r="60" spans="1:6" x14ac:dyDescent="0.25">
      <c r="A60" s="2"/>
      <c r="B60" s="2"/>
      <c r="C60" s="2"/>
      <c r="D60" s="2"/>
      <c r="E60" s="2"/>
      <c r="F60" s="2"/>
    </row>
    <row r="62" spans="1:6" x14ac:dyDescent="0.25">
      <c r="C62" s="8" t="s">
        <v>161</v>
      </c>
      <c r="D62" s="9">
        <v>0</v>
      </c>
      <c r="E62" s="9">
        <v>0</v>
      </c>
      <c r="F62" s="9">
        <v>0</v>
      </c>
    </row>
    <row r="63" spans="1:6" x14ac:dyDescent="0.25">
      <c r="C63" s="8" t="s">
        <v>162</v>
      </c>
      <c r="D63" s="9">
        <f>+D35+D24</f>
        <v>0</v>
      </c>
      <c r="E63" s="9">
        <f>E24+E35</f>
        <v>0</v>
      </c>
      <c r="F63" s="9">
        <f>F24+F35</f>
        <v>0</v>
      </c>
    </row>
    <row r="64" spans="1:6" x14ac:dyDescent="0.25">
      <c r="C64" s="8" t="s">
        <v>163</v>
      </c>
      <c r="D64" s="10">
        <f>D58+D55+D37+D26</f>
        <v>90150</v>
      </c>
      <c r="E64" s="10">
        <f>E58+E55+E37+E26</f>
        <v>90150</v>
      </c>
      <c r="F64" s="10">
        <f>F58+F55+F37+F26</f>
        <v>90150</v>
      </c>
    </row>
    <row r="65" spans="3:6" x14ac:dyDescent="0.25">
      <c r="C65" s="8" t="s">
        <v>164</v>
      </c>
      <c r="D65" s="9">
        <f>D12</f>
        <v>1053160</v>
      </c>
      <c r="E65" s="9">
        <f>E12</f>
        <v>1053160</v>
      </c>
      <c r="F65" s="9">
        <f>F12</f>
        <v>1053160</v>
      </c>
    </row>
    <row r="66" spans="3:6" x14ac:dyDescent="0.25">
      <c r="D66" s="9">
        <f>SUM(D62:D65)</f>
        <v>1143310</v>
      </c>
      <c r="E66" s="9">
        <f t="shared" ref="E66:F66" si="10">SUM(E62:E65)</f>
        <v>1143310</v>
      </c>
      <c r="F66" s="9">
        <f t="shared" si="10"/>
        <v>1143310</v>
      </c>
    </row>
    <row r="67" spans="3:6" x14ac:dyDescent="0.25">
      <c r="D67" s="10">
        <f>D66-D9</f>
        <v>0</v>
      </c>
      <c r="E67" s="10">
        <f>E66-E9</f>
        <v>0</v>
      </c>
      <c r="F67" s="10">
        <f>F66-F9</f>
        <v>0</v>
      </c>
    </row>
  </sheetData>
  <mergeCells count="1">
    <mergeCell ref="A5:F5"/>
  </mergeCells>
  <pageMargins left="0.7" right="0.7" top="0.75" bottom="0.53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workbookViewId="0"/>
  </sheetViews>
  <sheetFormatPr defaultRowHeight="15" x14ac:dyDescent="0.25"/>
  <cols>
    <col min="1" max="1" width="9" bestFit="1" customWidth="1" collapsed="1"/>
    <col min="2" max="2" width="6.85546875" bestFit="1" customWidth="1" collapsed="1"/>
    <col min="3" max="3" width="77.5703125" customWidth="1" collapsed="1"/>
    <col min="4" max="4" width="12.85546875" customWidth="1" collapsed="1"/>
    <col min="5" max="6" width="12.85546875" customWidth="1"/>
  </cols>
  <sheetData>
    <row r="1" spans="1:7" x14ac:dyDescent="0.25">
      <c r="A1" s="1" t="s">
        <v>74</v>
      </c>
    </row>
    <row r="2" spans="1:7" x14ac:dyDescent="0.25">
      <c r="A2" s="1" t="s">
        <v>75</v>
      </c>
    </row>
    <row r="3" spans="1:7" x14ac:dyDescent="0.25">
      <c r="A3" s="1" t="s">
        <v>76</v>
      </c>
    </row>
    <row r="4" spans="1:7" x14ac:dyDescent="0.25">
      <c r="B4" s="1"/>
    </row>
    <row r="5" spans="1:7" ht="15.75" x14ac:dyDescent="0.25">
      <c r="A5" s="99" t="str">
        <f>KONSOLIDIRANI!A5</f>
        <v>PRIJEDLOG FINANCIJSKOG PLANA OSNOVNE ŠKOLE ANTUNA MASLE - ORAŠAC ZA 2025. I PROJEKCIJA ZA 2026. I 2027. GODINU</v>
      </c>
      <c r="B5" s="99"/>
      <c r="C5" s="99"/>
      <c r="D5" s="99"/>
      <c r="E5" s="99"/>
      <c r="F5" s="99"/>
    </row>
    <row r="6" spans="1:7" ht="15.75" x14ac:dyDescent="0.25">
      <c r="A6" s="69"/>
      <c r="B6" s="69"/>
      <c r="C6" s="69"/>
      <c r="D6" s="69"/>
      <c r="E6" s="69"/>
      <c r="F6" s="69"/>
    </row>
    <row r="7" spans="1:7" ht="30" x14ac:dyDescent="0.25">
      <c r="A7" s="98" t="s">
        <v>0</v>
      </c>
      <c r="B7" s="98" t="s">
        <v>1</v>
      </c>
      <c r="C7" s="98" t="s">
        <v>2</v>
      </c>
      <c r="D7" s="96" t="str">
        <f>KONSOLIDIRANI!D7</f>
        <v>Plan za 2025.</v>
      </c>
      <c r="E7" s="97" t="str">
        <f>KONSOLIDIRANI!E7</f>
        <v>Projekcija za 2026.</v>
      </c>
      <c r="F7" s="97" t="str">
        <f>KONSOLIDIRANI!F7</f>
        <v>Projekcija za 2027.</v>
      </c>
    </row>
    <row r="8" spans="1:7" s="4" customFormat="1" x14ac:dyDescent="0.25">
      <c r="A8" s="11"/>
      <c r="B8" s="11"/>
      <c r="C8" s="4" t="s">
        <v>171</v>
      </c>
      <c r="D8" s="12">
        <f>D9</f>
        <v>0</v>
      </c>
      <c r="E8" s="12">
        <f t="shared" ref="E8:F8" si="0">E9</f>
        <v>0</v>
      </c>
      <c r="F8" s="12">
        <f t="shared" si="0"/>
        <v>0</v>
      </c>
    </row>
    <row r="9" spans="1:7" s="6" customFormat="1" x14ac:dyDescent="0.25">
      <c r="A9" s="6" t="s">
        <v>172</v>
      </c>
      <c r="B9" s="6" t="s">
        <v>173</v>
      </c>
      <c r="C9" s="6" t="s">
        <v>174</v>
      </c>
      <c r="D9" s="7"/>
      <c r="E9" s="13"/>
      <c r="F9" s="14">
        <f>D9+E9</f>
        <v>0</v>
      </c>
    </row>
    <row r="10" spans="1:7" s="4" customFormat="1" x14ac:dyDescent="0.25">
      <c r="A10" s="23">
        <v>29</v>
      </c>
      <c r="B10" s="48"/>
      <c r="C10" s="48" t="s">
        <v>160</v>
      </c>
      <c r="D10" s="24">
        <v>0</v>
      </c>
      <c r="E10" s="24">
        <v>0</v>
      </c>
      <c r="F10" s="24">
        <v>0</v>
      </c>
    </row>
    <row r="11" spans="1:7" s="4" customFormat="1" x14ac:dyDescent="0.25">
      <c r="A11" s="47"/>
      <c r="B11" s="23">
        <v>63612</v>
      </c>
      <c r="C11" s="6" t="s">
        <v>176</v>
      </c>
      <c r="D11" s="24"/>
      <c r="E11" s="24"/>
      <c r="F11" s="24">
        <f t="shared" ref="F11:F13" si="1">SUM(D11:E11)</f>
        <v>0</v>
      </c>
    </row>
    <row r="12" spans="1:7" s="4" customFormat="1" x14ac:dyDescent="0.25">
      <c r="A12" s="47"/>
      <c r="B12" s="23">
        <v>65264</v>
      </c>
      <c r="C12" s="6" t="s">
        <v>180</v>
      </c>
      <c r="D12" s="24"/>
      <c r="E12" s="24"/>
      <c r="F12" s="24">
        <f t="shared" si="1"/>
        <v>0</v>
      </c>
    </row>
    <row r="13" spans="1:7" s="4" customFormat="1" x14ac:dyDescent="0.25">
      <c r="A13" s="47"/>
      <c r="B13" s="23">
        <v>68311</v>
      </c>
      <c r="C13" s="6" t="s">
        <v>182</v>
      </c>
      <c r="D13" s="24"/>
      <c r="E13" s="24"/>
      <c r="F13" s="24">
        <f t="shared" si="1"/>
        <v>0</v>
      </c>
    </row>
    <row r="14" spans="1:7" s="4" customFormat="1" x14ac:dyDescent="0.25">
      <c r="C14" s="4" t="s">
        <v>10</v>
      </c>
      <c r="D14" s="24">
        <f>D15</f>
        <v>1053160</v>
      </c>
      <c r="E14" s="24">
        <f>E15</f>
        <v>1053160</v>
      </c>
      <c r="F14" s="24">
        <f>F15</f>
        <v>1053160</v>
      </c>
    </row>
    <row r="15" spans="1:7" s="6" customFormat="1" x14ac:dyDescent="0.25">
      <c r="A15" s="6" t="s">
        <v>9</v>
      </c>
      <c r="B15" s="6" t="s">
        <v>175</v>
      </c>
      <c r="C15" s="6" t="s">
        <v>176</v>
      </c>
      <c r="D15" s="19">
        <f>'Vanproračunski rashodi'!D12</f>
        <v>1053160</v>
      </c>
      <c r="E15" s="19">
        <f>'Vanproračunski rashodi'!E12</f>
        <v>1053160</v>
      </c>
      <c r="F15" s="19">
        <f>'Vanproračunski rashodi'!F12</f>
        <v>1053160</v>
      </c>
      <c r="G15" s="15"/>
    </row>
    <row r="16" spans="1:7" s="4" customFormat="1" x14ac:dyDescent="0.25">
      <c r="C16" s="4" t="s">
        <v>35</v>
      </c>
      <c r="D16" s="24">
        <f>SUM(D17:D20)</f>
        <v>90150</v>
      </c>
      <c r="E16" s="24">
        <f>E18+E19+E20+E17</f>
        <v>90150</v>
      </c>
      <c r="F16" s="24">
        <f>F18+F19+F20+F17</f>
        <v>90150</v>
      </c>
    </row>
    <row r="17" spans="1:12" s="4" customFormat="1" x14ac:dyDescent="0.25">
      <c r="A17" s="23">
        <v>55</v>
      </c>
      <c r="B17" s="23">
        <v>63612</v>
      </c>
      <c r="C17" s="6" t="s">
        <v>176</v>
      </c>
      <c r="D17" s="49">
        <f>'Vanproračunski rashodi'!D59+'Vanproračunski rashodi'!D33</f>
        <v>58350</v>
      </c>
      <c r="E17" s="49">
        <f>'Vanproračunski rashodi'!E59+'Vanproračunski rashodi'!E33</f>
        <v>58350</v>
      </c>
      <c r="F17" s="49">
        <f>'Vanproračunski rashodi'!F59+'Vanproračunski rashodi'!F33</f>
        <v>58350</v>
      </c>
      <c r="G17" s="26" t="s">
        <v>197</v>
      </c>
      <c r="L17" s="92"/>
    </row>
    <row r="18" spans="1:12" s="6" customFormat="1" x14ac:dyDescent="0.25">
      <c r="A18" s="6" t="s">
        <v>34</v>
      </c>
      <c r="B18" s="6" t="s">
        <v>177</v>
      </c>
      <c r="C18" s="6" t="s">
        <v>178</v>
      </c>
      <c r="D18" s="19">
        <v>11000</v>
      </c>
      <c r="E18" s="19">
        <v>11000</v>
      </c>
      <c r="F18" s="19">
        <v>11000</v>
      </c>
    </row>
    <row r="19" spans="1:12" s="6" customFormat="1" x14ac:dyDescent="0.25">
      <c r="A19" s="6" t="s">
        <v>34</v>
      </c>
      <c r="B19" s="6" t="s">
        <v>179</v>
      </c>
      <c r="C19" s="6" t="s">
        <v>180</v>
      </c>
      <c r="D19" s="19">
        <v>20700</v>
      </c>
      <c r="E19" s="19">
        <v>20700</v>
      </c>
      <c r="F19" s="19">
        <v>20700</v>
      </c>
    </row>
    <row r="20" spans="1:12" s="6" customFormat="1" x14ac:dyDescent="0.25">
      <c r="A20" s="6" t="s">
        <v>34</v>
      </c>
      <c r="B20" s="6" t="s">
        <v>181</v>
      </c>
      <c r="C20" s="6" t="s">
        <v>182</v>
      </c>
      <c r="D20" s="25">
        <f>'Vanproračunski rashodi'!D32</f>
        <v>100</v>
      </c>
      <c r="E20" s="25">
        <f>'Vanproračunski rashodi'!E32</f>
        <v>100</v>
      </c>
      <c r="F20" s="25">
        <f>'Vanproračunski rashodi'!F32</f>
        <v>100</v>
      </c>
    </row>
    <row r="21" spans="1:12" x14ac:dyDescent="0.25">
      <c r="A21" s="16"/>
      <c r="B21" s="16"/>
      <c r="C21" s="16"/>
      <c r="D21" s="17"/>
      <c r="E21" s="18"/>
      <c r="F21" s="18">
        <f t="shared" ref="F21" si="2">SUM(D21:E21)</f>
        <v>0</v>
      </c>
    </row>
    <row r="22" spans="1:12" x14ac:dyDescent="0.25">
      <c r="E22" s="19"/>
      <c r="F22" s="20"/>
    </row>
    <row r="23" spans="1:12" x14ac:dyDescent="0.25">
      <c r="C23" s="21" t="s">
        <v>183</v>
      </c>
      <c r="D23" s="22">
        <f>D8+D14+D16+D10</f>
        <v>1143310</v>
      </c>
      <c r="E23" s="22">
        <f t="shared" ref="E23:F23" si="3">E8+E14+E16+E10</f>
        <v>1143310</v>
      </c>
      <c r="F23" s="22">
        <f t="shared" si="3"/>
        <v>1143310</v>
      </c>
    </row>
    <row r="24" spans="1:12" x14ac:dyDescent="0.25">
      <c r="D24" s="10">
        <f>D23-'Vanproračunski rashodi'!D9</f>
        <v>0</v>
      </c>
      <c r="E24" s="10">
        <f>E23-'Vanproračunski rashodi'!E9</f>
        <v>0</v>
      </c>
      <c r="F24" s="10">
        <f>F23-'Vanproračunski rashodi'!F9</f>
        <v>0</v>
      </c>
    </row>
  </sheetData>
  <mergeCells count="1">
    <mergeCell ref="A5:F5"/>
  </mergeCells>
  <pageMargins left="0.56999999999999995" right="0.55000000000000004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KONSOLIDIRANI</vt:lpstr>
      <vt:lpstr>Proračun-financiranje Grad Dbk</vt:lpstr>
      <vt:lpstr>Vanproračunski rashodi</vt:lpstr>
      <vt:lpstr>Vanproračunski prihodi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korisnik</cp:lastModifiedBy>
  <cp:lastPrinted>2024-08-15T06:52:19Z</cp:lastPrinted>
  <dcterms:created xsi:type="dcterms:W3CDTF">2023-05-12T11:05:15Z</dcterms:created>
  <dcterms:modified xsi:type="dcterms:W3CDTF">2025-01-02T11:43:26Z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